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ffman\Desktop\Fiscal Reports 2009-2019\"/>
    </mc:Choice>
  </mc:AlternateContent>
  <bookViews>
    <workbookView xWindow="0" yWindow="0" windowWidth="26085" windowHeight="11040"/>
  </bookViews>
  <sheets>
    <sheet name="Sheet1" sheetId="1" r:id="rId1"/>
  </sheets>
  <definedNames>
    <definedName name="_xlnm.Print_Area" localSheetId="0">Sheet1!$A$1:$F$555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7" i="1" l="1"/>
  <c r="F218" i="1"/>
  <c r="F199" i="1"/>
  <c r="F200" i="1"/>
  <c r="F84" i="1"/>
  <c r="F85" i="1"/>
  <c r="F66" i="1"/>
  <c r="F67" i="1"/>
  <c r="F61" i="1"/>
  <c r="F62" i="1"/>
  <c r="F45" i="1"/>
  <c r="F46" i="1"/>
  <c r="F54" i="1"/>
  <c r="F55" i="1"/>
  <c r="F553" i="1"/>
  <c r="F549" i="1"/>
  <c r="F539" i="1"/>
  <c r="F226" i="1" l="1"/>
  <c r="F552" i="1" s="1"/>
  <c r="F555" i="1" s="1"/>
</calcChain>
</file>

<file path=xl/sharedStrings.xml><?xml version="1.0" encoding="utf-8"?>
<sst xmlns="http://schemas.openxmlformats.org/spreadsheetml/2006/main" count="1509" uniqueCount="461">
  <si>
    <t xml:space="preserve"> </t>
  </si>
  <si>
    <t>ADDY, SHEILA</t>
  </si>
  <si>
    <t>DATA ENTRY MACHINE OPERATOR</t>
  </si>
  <si>
    <t>ALMINDO, KENNETH</t>
  </si>
  <si>
    <t>ASSOC INDEXING EDITOR</t>
  </si>
  <si>
    <t>AUDI, PAUL J.</t>
  </si>
  <si>
    <t>MANAGER OF LRS SALES</t>
  </si>
  <si>
    <t>AURELIA, ALLENE</t>
  </si>
  <si>
    <t>SR EXECUTIVE ASSISTANT</t>
  </si>
  <si>
    <t xml:space="preserve">BARBER, JASON </t>
  </si>
  <si>
    <t>SR EXAMINER II</t>
  </si>
  <si>
    <t>BARKER, MATTHEW</t>
  </si>
  <si>
    <t>ASSNT DEPUTY DIR FOR COMPARERS</t>
  </si>
  <si>
    <t>BATEASE, MICHELLE</t>
  </si>
  <si>
    <t>DATA ENTRY MACHINE OPERATOR I</t>
  </si>
  <si>
    <t>BELL, MARK R.</t>
  </si>
  <si>
    <t>ASSNT DEP DIR FOR CODE EDITORS</t>
  </si>
  <si>
    <t>BIEBER, KARL E.</t>
  </si>
  <si>
    <t>HR/PAYROLL OFFICER</t>
  </si>
  <si>
    <t>BLENDELL, EDWARD, JR.</t>
  </si>
  <si>
    <t>SR NETWORK ANALYST II</t>
  </si>
  <si>
    <t>BLUTH, RANDALL G.</t>
  </si>
  <si>
    <t>COMMISSIONER</t>
  </si>
  <si>
    <t>BONIFACE, MARJORIE</t>
  </si>
  <si>
    <t>EXECUTIVE ASSISTANT</t>
  </si>
  <si>
    <t>BRENNAN, ROSEMARY</t>
  </si>
  <si>
    <t>PROOFREADER</t>
  </si>
  <si>
    <t xml:space="preserve">BROUILLETTE, ED </t>
  </si>
  <si>
    <t>DIGITAL PRINT OPERATOR</t>
  </si>
  <si>
    <t>BROWNE, SUSAN M.</t>
  </si>
  <si>
    <t>SR FISCAL ASSNT/SPEC PROJ COOR</t>
  </si>
  <si>
    <t>BRUCKMAN, DONA</t>
  </si>
  <si>
    <t>BRUNETTE, MARY LOU</t>
  </si>
  <si>
    <t>BUECHS, JOSEPH J.</t>
  </si>
  <si>
    <t>SR DIGITAL PRINT OPERATOR</t>
  </si>
  <si>
    <t>BURROWS, JOANNA</t>
  </si>
  <si>
    <t>SR EXAMINER</t>
  </si>
  <si>
    <t>BURT, AMANDA</t>
  </si>
  <si>
    <t>CALLAHAN-SKELLY, FRANCES</t>
  </si>
  <si>
    <t xml:space="preserve">SR DOCUMENT CONTROL CLERK </t>
  </si>
  <si>
    <t>CARRK, AMY</t>
  </si>
  <si>
    <t>ASNT DEP DIR OF ASSEMBLY REVISION</t>
  </si>
  <si>
    <t>CHRISTIANSEN, JUSTINE</t>
  </si>
  <si>
    <t>CONNERS, DONNA E.</t>
  </si>
  <si>
    <t>DIRECTOR FOR DATA ENTRY</t>
  </si>
  <si>
    <t>CONWAY, JOHN J. III</t>
  </si>
  <si>
    <t>CORELLIS, SUZAN</t>
  </si>
  <si>
    <t>COUTURE, MATTHEW</t>
  </si>
  <si>
    <t xml:space="preserve">COUTURE, THOMAS </t>
  </si>
  <si>
    <t>EXAMINER II/LOGGER</t>
  </si>
  <si>
    <t>COYNE, DIANNE</t>
  </si>
  <si>
    <t>INFORMATION PROCESSING SPEC</t>
  </si>
  <si>
    <t>CRISCIONE-SZESNAT, NICOLE</t>
  </si>
  <si>
    <t>SENIOR COUNSEL II</t>
  </si>
  <si>
    <t>CURLEY, DONNA L.</t>
  </si>
  <si>
    <t>SENIOR EXAMINER II</t>
  </si>
  <si>
    <t>DALLAND, MICHAEL</t>
  </si>
  <si>
    <t>CODE EDITOR</t>
  </si>
  <si>
    <t>DANDLES, LAYI</t>
  </si>
  <si>
    <t>DEP DIRECTOR FOR RESO WRITERS</t>
  </si>
  <si>
    <t>DAVIS, JESSICA</t>
  </si>
  <si>
    <t>PROOFREADER III</t>
  </si>
  <si>
    <t>DAVIS, KENNETH</t>
  </si>
  <si>
    <t>DAVIS, MARILYN</t>
  </si>
  <si>
    <t>SR INFO PROC SPEC II</t>
  </si>
  <si>
    <t>DESIMONE, JULIAN</t>
  </si>
  <si>
    <t>PRODUCTION &amp; DELIVERY ASSOC II</t>
  </si>
  <si>
    <t>DESORRENTO, MARK</t>
  </si>
  <si>
    <t>DIBIASE, LEO S.</t>
  </si>
  <si>
    <t>DIRECTOR FOR LEGISLATIVE DIGEST</t>
  </si>
  <si>
    <t>DINKINS, JUSTIN</t>
  </si>
  <si>
    <t>EXAMINER/BUDGET ASSNT</t>
  </si>
  <si>
    <t>DIXON, FRANK</t>
  </si>
  <si>
    <t>PROOFREADER II</t>
  </si>
  <si>
    <t>DOLAN, PETER C.</t>
  </si>
  <si>
    <t>MANAGER OF COMPUTER OPERATIONS</t>
  </si>
  <si>
    <t>DOLAN, WILLIAM</t>
  </si>
  <si>
    <t>DEPUTY MAN PRODOCUTION &amp; DELIVERY</t>
  </si>
  <si>
    <t>DONOVAN, KATHY E.</t>
  </si>
  <si>
    <t>DIRECTOR OF BUDGET SERVICES</t>
  </si>
  <si>
    <t>DOUGLASS, ELISABETH</t>
  </si>
  <si>
    <t>DUBOIS, HERBERT</t>
  </si>
  <si>
    <t>DUDAR, MICHAEL</t>
  </si>
  <si>
    <t>PRODUCTION &amp; DELIVERY ASSOC I</t>
  </si>
  <si>
    <t>DUMAS, PAUL G.</t>
  </si>
  <si>
    <t>PURCHASING AGENT</t>
  </si>
  <si>
    <t>EISEN, JANICE K.</t>
  </si>
  <si>
    <t>DBA - SR INFO TECH PROG/ANALYST</t>
  </si>
  <si>
    <t>EISEN, LARRY S.</t>
  </si>
  <si>
    <t>MANAGER OF SYSTEMS</t>
  </si>
  <si>
    <t>ELGHANNANI, SARAH</t>
  </si>
  <si>
    <t>ASSISTANT COUNSEL II</t>
  </si>
  <si>
    <t>ERICKSON, KARL</t>
  </si>
  <si>
    <t>SYSTEMS PROGRAMMER II</t>
  </si>
  <si>
    <t>EVERS, JOHN</t>
  </si>
  <si>
    <t>FAHEY, CATHERINE A.</t>
  </si>
  <si>
    <t>FAHEY, MICHAEL</t>
  </si>
  <si>
    <t>FAY, JEFFERY</t>
  </si>
  <si>
    <t>EXAMINER</t>
  </si>
  <si>
    <t>FIESEHER, THOMAS A.</t>
  </si>
  <si>
    <t>DIRECTOR FOR CODE EDITORS</t>
  </si>
  <si>
    <t>FILOMENO, JENNIFER</t>
  </si>
  <si>
    <t>FINK, ANNA M.</t>
  </si>
  <si>
    <t>ASST MGR OF INFO TECH SUPPORT II</t>
  </si>
  <si>
    <t>FITTING, JOHN P.,JR.</t>
  </si>
  <si>
    <t>REVISION CLERK II</t>
  </si>
  <si>
    <t>FITZGERALD, KATHERINE</t>
  </si>
  <si>
    <t>ASSISTANT COUNSEL</t>
  </si>
  <si>
    <t>FOX, DANIEL</t>
  </si>
  <si>
    <t>FREY, JESSICA</t>
  </si>
  <si>
    <t>GARCIA, LINA</t>
  </si>
  <si>
    <t>DEPUTY DIR FOR DATA ENTRY</t>
  </si>
  <si>
    <t>GAWLOWSKI, DAVID</t>
  </si>
  <si>
    <t xml:space="preserve">GIMONDO, RONALD </t>
  </si>
  <si>
    <t>SR COMPUTER OPERATOR I</t>
  </si>
  <si>
    <t>GOEBEL, FRANK</t>
  </si>
  <si>
    <t>GRACE, RICHARD</t>
  </si>
  <si>
    <t>INFO TECH SUPPORT SPEC I</t>
  </si>
  <si>
    <t xml:space="preserve">GREENE, STEVEN </t>
  </si>
  <si>
    <t>PRODUCTION &amp; DELIVERY ASSOC III</t>
  </si>
  <si>
    <t>HABEL, KAREN L.</t>
  </si>
  <si>
    <t>DIRECTOR FOR RESO WRITERS</t>
  </si>
  <si>
    <t>HABINIAK, SANDRA J.</t>
  </si>
  <si>
    <t>MANAGER OF LRS TRAINING/HELPLINE</t>
  </si>
  <si>
    <t>HALL, REGINA L.</t>
  </si>
  <si>
    <t>SR INFO PROC SP/ASSOC COOR ED ASST</t>
  </si>
  <si>
    <t>HARRIS, JEFFREY C.</t>
  </si>
  <si>
    <t xml:space="preserve">EXAMINER  </t>
  </si>
  <si>
    <t>HARRIS, WILLIAM E.</t>
  </si>
  <si>
    <t>SR COMPUTER OPERATOR -SHIFT SUP</t>
  </si>
  <si>
    <t>HENNIGE, TRACY</t>
  </si>
  <si>
    <t>HILL, DAVID</t>
  </si>
  <si>
    <t>HILL, MARYANNE</t>
  </si>
  <si>
    <t>SENIOR COUNSEL</t>
  </si>
  <si>
    <t>HUHN, KATHLEEN J.</t>
  </si>
  <si>
    <t>RECEPTIONIST</t>
  </si>
  <si>
    <t>HURTT, BENJAMIN</t>
  </si>
  <si>
    <t>IMPELLIZZERI, JOHN</t>
  </si>
  <si>
    <t>SR COMPUTER OPERATOR II</t>
  </si>
  <si>
    <t>JAFFE, NAOMI</t>
  </si>
  <si>
    <t>SENIOR EDITORIAL AIDE</t>
  </si>
  <si>
    <t>KEARBEY, PATRICIA</t>
  </si>
  <si>
    <t>DEP DIR FOR CODE EDITORS</t>
  </si>
  <si>
    <t>KEEFNER, KIMBERLY</t>
  </si>
  <si>
    <t>KNACK, CHRISTOPHER</t>
  </si>
  <si>
    <t>KRESLER, KERI</t>
  </si>
  <si>
    <t>KUENTZEL, KAREN T.</t>
  </si>
  <si>
    <t>LANCIONE, DAVID A.</t>
  </si>
  <si>
    <t>MANAGER OF INFO TECH SUPPORT</t>
  </si>
  <si>
    <t>LASSONE, MICHAEL</t>
  </si>
  <si>
    <t>INFO TECH PROGRAMMER II</t>
  </si>
  <si>
    <t>LAVIGNE, KEVIN</t>
  </si>
  <si>
    <t>DEPUTY DIR FOR EXAMINERS</t>
  </si>
  <si>
    <t>LAW, SALLY</t>
  </si>
  <si>
    <t>SR INFO PROC SPEC I</t>
  </si>
  <si>
    <t>LAWSON, NADYA</t>
  </si>
  <si>
    <t>RESOLUTION DRAFTER</t>
  </si>
  <si>
    <t>LEAHY, TIMOTHY W.</t>
  </si>
  <si>
    <t>REVISION CLERK III</t>
  </si>
  <si>
    <t>LEWIS, R. ERIK</t>
  </si>
  <si>
    <t>EDITORIAL AIDE</t>
  </si>
  <si>
    <t>LIDDELL, KRISTA</t>
  </si>
  <si>
    <t>LIPSCOMB,WILLIAM N.,JR.</t>
  </si>
  <si>
    <t>SUPERVISING COMPUTER OP II</t>
  </si>
  <si>
    <t>LOCKEN, GEOFFREY D.</t>
  </si>
  <si>
    <t>COMPUTER OPERATOR</t>
  </si>
  <si>
    <t>LOEFFLER, ROBERT</t>
  </si>
  <si>
    <t xml:space="preserve">SR SUPPLY CLERK </t>
  </si>
  <si>
    <t>LUBITZ, BENJAMIN J.</t>
  </si>
  <si>
    <t>BILL VERIF TRAINING COORD</t>
  </si>
  <si>
    <t>LUDLUM, MARGARET</t>
  </si>
  <si>
    <t>LYDECKER, KATHLEEN</t>
  </si>
  <si>
    <t>MACFARLAND, DIANNE L.</t>
  </si>
  <si>
    <t>DEP DIR FOR LEGISLATIVE DIGEST</t>
  </si>
  <si>
    <t>MAGNOTTA, JOHN</t>
  </si>
  <si>
    <t>MAKAR, IRKA</t>
  </si>
  <si>
    <t>ASSOC INFO TECH PROG II</t>
  </si>
  <si>
    <t>MALONEY, KEELEY</t>
  </si>
  <si>
    <t>ASSNT DEPUTY COUNSEL</t>
  </si>
  <si>
    <t>MARINO, CHRISTOPHER</t>
  </si>
  <si>
    <t>MASSE, LISA</t>
  </si>
  <si>
    <t>MASTRIANNI, DAVID V.</t>
  </si>
  <si>
    <t>MCCUTCHEON, R. BURLEIGH</t>
  </si>
  <si>
    <t>DIRECTOR OF LRS</t>
  </si>
  <si>
    <t>MCGLAUFLIN, TIMOTHY</t>
  </si>
  <si>
    <t>MCNULTY, NANCY</t>
  </si>
  <si>
    <t>SR CODE EDITOR II</t>
  </si>
  <si>
    <t>MCPHERSON, RACHEL</t>
  </si>
  <si>
    <t>MCSHANE, THOMAS W.</t>
  </si>
  <si>
    <t>MEDOWS, DEBORAH BETH</t>
  </si>
  <si>
    <t>MELKUN, GARY J.</t>
  </si>
  <si>
    <t>DIR OF ASSEMBLY REVISION</t>
  </si>
  <si>
    <t>MEROLA, STANLEY</t>
  </si>
  <si>
    <t>MINE, MICHAEL</t>
  </si>
  <si>
    <t>INFO TECH SUPPORT SPEC II</t>
  </si>
  <si>
    <t>MOON, MICHAEL</t>
  </si>
  <si>
    <t>JR PROGRAMMER TRAINEE</t>
  </si>
  <si>
    <t>MORSE, GARY L.</t>
  </si>
  <si>
    <t>SYSTEMS PROGRAMMER I</t>
  </si>
  <si>
    <t>MOTT, ETHEL C.</t>
  </si>
  <si>
    <t>SENIOR EXAMINER II/SR BUDGET ASSNT</t>
  </si>
  <si>
    <t xml:space="preserve">MULLEN, EDWARD </t>
  </si>
  <si>
    <t>MULLIGAN, MARGARET</t>
  </si>
  <si>
    <t>ASST DEPTY DIR FOR DATA ENTRY</t>
  </si>
  <si>
    <t>MURPHY, MICHAEL</t>
  </si>
  <si>
    <t>TRAINING REPRESENTATIVE</t>
  </si>
  <si>
    <t>NANTHASENE, JULIE</t>
  </si>
  <si>
    <t>NARKIEWICZ, PAUL D.</t>
  </si>
  <si>
    <t>CHIEF INFORMATION OFFICER</t>
  </si>
  <si>
    <t>NESTLEN, PATRICIA</t>
  </si>
  <si>
    <t>NEWCOMB, JOHN</t>
  </si>
  <si>
    <t>NOLAN, PAUL C.</t>
  </si>
  <si>
    <t>MANAGER OF PRINT CENTER</t>
  </si>
  <si>
    <t>NOLIN, SAMANTHA</t>
  </si>
  <si>
    <t>O'CONNOR, LYNN</t>
  </si>
  <si>
    <t>OUDERKIRK, MARIANNE</t>
  </si>
  <si>
    <t>SR HOTLINE OPERATOR</t>
  </si>
  <si>
    <t>PALLADINO, JOHN F.</t>
  </si>
  <si>
    <t>PALMER, FRED</t>
  </si>
  <si>
    <t>DEP MAN APPLICATIONS DEVELOPMENT II</t>
  </si>
  <si>
    <t>PALMER, LYNNE M.</t>
  </si>
  <si>
    <t>OFFICE MANAGER</t>
  </si>
  <si>
    <t>PALUMBO, KATIE</t>
  </si>
  <si>
    <t>PANZA, MATTHEW</t>
  </si>
  <si>
    <t>DEP MANAGER OF PRINT CENTER</t>
  </si>
  <si>
    <t>PARKER, COLLEEN M.</t>
  </si>
  <si>
    <t>PATTEN, TIMOTHY</t>
  </si>
  <si>
    <t>SR INFO TECH PROG/ANALYST</t>
  </si>
  <si>
    <t>PAVLAK, ROBERT</t>
  </si>
  <si>
    <t>PEREZ JAQUITH, ROSEMARIE</t>
  </si>
  <si>
    <t>DEP DIR ADMIN/ CHIEF ADMIN COUN &amp; AAO</t>
  </si>
  <si>
    <t>PERINO, DAVID</t>
  </si>
  <si>
    <t>DEPUTY COUNSEL</t>
  </si>
  <si>
    <t>PETERS, LAURA</t>
  </si>
  <si>
    <t>PHILIPPI, REED</t>
  </si>
  <si>
    <t>SENIOR ATTORNEY II</t>
  </si>
  <si>
    <t>PHOENIX, KELLY</t>
  </si>
  <si>
    <t>POWERS, STEPHEN</t>
  </si>
  <si>
    <t>POZNIAKAS, CRYSTAL</t>
  </si>
  <si>
    <t>REVISION CLERK</t>
  </si>
  <si>
    <t>REED, DAWN</t>
  </si>
  <si>
    <t>SR TRAINING REPRESENTATIVE</t>
  </si>
  <si>
    <t>REID, TYWANN</t>
  </si>
  <si>
    <t xml:space="preserve">REILLY, JAMES </t>
  </si>
  <si>
    <t>REIMER, NATALIE</t>
  </si>
  <si>
    <t>SR INFORMATION PROCESSING SPEC</t>
  </si>
  <si>
    <t>REIMER, RUSSELL H.</t>
  </si>
  <si>
    <t>SPECIAL COUNSEL</t>
  </si>
  <si>
    <t>RENZI, PATRICK</t>
  </si>
  <si>
    <t>ASSNT MAN COMP OPS/SPEC PRJ COORD</t>
  </si>
  <si>
    <t>RICE, JOSHUA</t>
  </si>
  <si>
    <t>RILEY, JOHN</t>
  </si>
  <si>
    <t>ROGERS, MATTHEW</t>
  </si>
  <si>
    <t>SR EXAMINER/BUDGET ASSNT</t>
  </si>
  <si>
    <t>ROMAGNANO, MATTHEW</t>
  </si>
  <si>
    <t>ROSENBLUM, ROBERT</t>
  </si>
  <si>
    <t>ROSS, JAMES Q.</t>
  </si>
  <si>
    <t>MANAGER OF SMS</t>
  </si>
  <si>
    <t>RUHLE, GERALYN M.</t>
  </si>
  <si>
    <t>DIR OF ADMINISTRATION</t>
  </si>
  <si>
    <t>RUOSO, OTELLO</t>
  </si>
  <si>
    <t>DEPUTY DIR FOR COMPARERS</t>
  </si>
  <si>
    <t>RUSSELL, SHERRY</t>
  </si>
  <si>
    <t>ADMINISTRATIVE ASSISTANT</t>
  </si>
  <si>
    <t>RUTKOWSKI, MONIQUE</t>
  </si>
  <si>
    <t>RYAN, DENNIS J.</t>
  </si>
  <si>
    <t>MANAGER APPLICATIONS DEVELOPMENT</t>
  </si>
  <si>
    <t>SR RESOLUTION DRAFTER</t>
  </si>
  <si>
    <t>SCHEEREN, SHANNON</t>
  </si>
  <si>
    <t>SCHMIDT, JOSEPH</t>
  </si>
  <si>
    <t>SCHOTT, MICHAEL C.</t>
  </si>
  <si>
    <t>ASSOC INFO TECH PROG</t>
  </si>
  <si>
    <t>SCOONS, JOANNA</t>
  </si>
  <si>
    <t>SALES &amp; MARKETING REP</t>
  </si>
  <si>
    <t>SEARLES, BRIAN T.</t>
  </si>
  <si>
    <t>DEP DIR OF SENATE REVISION</t>
  </si>
  <si>
    <t>SEIBERT, LISA</t>
  </si>
  <si>
    <t>HELPDESK ANALYST II</t>
  </si>
  <si>
    <t>SEYMOUR, PETER</t>
  </si>
  <si>
    <t>CODE EDITOR II</t>
  </si>
  <si>
    <t>SHEEHAN, STEPHEN</t>
  </si>
  <si>
    <t>DIRECTOR OF PRODUCTION &amp; DELIVERY</t>
  </si>
  <si>
    <t>SHEPARD, DEMMA</t>
  </si>
  <si>
    <t>SR ASSOCIATE INDEXING EDITOR</t>
  </si>
  <si>
    <t>SHERIDAN, MICHAEL</t>
  </si>
  <si>
    <t>SILVERMAN, WILLIAM</t>
  </si>
  <si>
    <t>SR SYSTEMS ADMINISTRATOR II</t>
  </si>
  <si>
    <t>SIMEONE, AGATINA</t>
  </si>
  <si>
    <t>DOCUMENT CONTROL CLERK</t>
  </si>
  <si>
    <t>SISSMAN, MATTHEW</t>
  </si>
  <si>
    <t>SKARZYNSKI, KIMBERLY</t>
  </si>
  <si>
    <t>PRINCIPAL FISCAL ASSNT</t>
  </si>
  <si>
    <t>SMITH, FAYE A.</t>
  </si>
  <si>
    <t>DIRECTOR OF DOC CTRL &amp; ACCTBLTY</t>
  </si>
  <si>
    <t>SMITH, JEANNE</t>
  </si>
  <si>
    <t>DIRECTOR FOR COMPARERS</t>
  </si>
  <si>
    <t xml:space="preserve">SNAY, KEVIN </t>
  </si>
  <si>
    <t>COMPUTER OPERATOR I</t>
  </si>
  <si>
    <t>SPADARO, MOIRA</t>
  </si>
  <si>
    <t>SPEAR, ALLEN</t>
  </si>
  <si>
    <t>ASNT DEP DIR OF SENATE REVISION</t>
  </si>
  <si>
    <t>SPIZOWSKI, NICHOLAS T.</t>
  </si>
  <si>
    <t>DEP DIR OF PRODUCTION &amp; DELIVERY</t>
  </si>
  <si>
    <t>STARK, DAVID</t>
  </si>
  <si>
    <t>STEPHENS, DANISE</t>
  </si>
  <si>
    <t xml:space="preserve">SENIOR COUNSEL </t>
  </si>
  <si>
    <t>STEWART, KELLY</t>
  </si>
  <si>
    <t>SENIOR ATTORNEY</t>
  </si>
  <si>
    <t>STUMP, STACEY</t>
  </si>
  <si>
    <t>SULLIVAN, GERARD C.</t>
  </si>
  <si>
    <t>DIRECTOR OF SENATE REVISION</t>
  </si>
  <si>
    <t xml:space="preserve">SUSMAN, JOHN </t>
  </si>
  <si>
    <t>SUSMAN, KATRINA</t>
  </si>
  <si>
    <t>SPECIAL COORD OF LAWS</t>
  </si>
  <si>
    <t>TERRY, MICHAEL</t>
  </si>
  <si>
    <t>TOOMEY, WILLIAM III</t>
  </si>
  <si>
    <t>CHIEF COUNSEL, DIR OF LEGAL SERVICES</t>
  </si>
  <si>
    <t>TRIPP, DEBORAH</t>
  </si>
  <si>
    <t>TRUDEAU, DAVID</t>
  </si>
  <si>
    <t>VEGA, JUAN</t>
  </si>
  <si>
    <t>VEGA-WINSLOW, RAQUEL</t>
  </si>
  <si>
    <t>VISCUSI, VINCENZO</t>
  </si>
  <si>
    <t>WARD, TERRENCE M.</t>
  </si>
  <si>
    <t>DEP DIR OF ASSEMBLY REVISION</t>
  </si>
  <si>
    <t>WATSON, STEPHEN</t>
  </si>
  <si>
    <t>FILE CLERK</t>
  </si>
  <si>
    <t>WESCOTT, TERRY A.</t>
  </si>
  <si>
    <t>WILEY, LAUREN</t>
  </si>
  <si>
    <t>EDITORIAL AIDE III</t>
  </si>
  <si>
    <t>WILLIAMS, JAIMIE</t>
  </si>
  <si>
    <t>WILLIAMS, LORI</t>
  </si>
  <si>
    <t>WINSLOW, MICHAEL</t>
  </si>
  <si>
    <t>COMPUTER OPERATOR TRAINEE</t>
  </si>
  <si>
    <t>YETTO, MICHAEL</t>
  </si>
  <si>
    <t>ZACCARDO, ANTHONY</t>
  </si>
  <si>
    <t>DIRECTOR FOR EXAMINERS</t>
  </si>
  <si>
    <t>ZENZEN, JEFFREY</t>
  </si>
  <si>
    <t>INTERNATIONAL BUSINESS MACHINE</t>
  </si>
  <si>
    <t>TERESA A DONIE</t>
  </si>
  <si>
    <t>ANNESE &amp; ASSOCIATES INC</t>
  </si>
  <si>
    <t>CRITICAL ENVIRONMENTAL &amp; POWER EQUIPMENT</t>
  </si>
  <si>
    <t>55 ELK STREET LLC</t>
  </si>
  <si>
    <t>DELTA PROPERTIES LLC</t>
  </si>
  <si>
    <t>VERIZON WIRELESS</t>
  </si>
  <si>
    <t>TEMP FORCE LP</t>
  </si>
  <si>
    <t>RESEARCH FOUNDATION OF SUNY</t>
  </si>
  <si>
    <t>XEROX CORPORATION</t>
  </si>
  <si>
    <t>FIBER TECHNOLOGIES NETWORKS</t>
  </si>
  <si>
    <t>MACKINNEY SYSTEMS INC</t>
  </si>
  <si>
    <t>VERIZON NEW YORK INC</t>
  </si>
  <si>
    <t>FAMILY &amp; CHILDRENS SERVICE OF THE</t>
  </si>
  <si>
    <t>EASTERN MANAGED PRINT NETWORK LLC</t>
  </si>
  <si>
    <t>MANHATTAN MEDIA LLC</t>
  </si>
  <si>
    <t>KENT M PHILLIPS</t>
  </si>
  <si>
    <t>RICOH PRODUCTION PRINT SOLUTIONS LLC</t>
  </si>
  <si>
    <t>NYS ASSEMBLY</t>
  </si>
  <si>
    <t>NATIONAL GRID-UPSTATE UTILITY</t>
  </si>
  <si>
    <t>CITI - P CARD CITIBANK NA</t>
  </si>
  <si>
    <t>CAPITAL DOCUMENT INC</t>
  </si>
  <si>
    <t>SANDERS FIRE &amp; SAFETY</t>
  </si>
  <si>
    <t>MPI TECHNOLOGIES INC</t>
  </si>
  <si>
    <t>CONVERSION ONLY REFUND OF APPROP REG</t>
  </si>
  <si>
    <t>AT&amp;T MOBILITY</t>
  </si>
  <si>
    <t>PAETEC COMMUNICATIONS INC</t>
  </si>
  <si>
    <t>THE WALTERS CO AC INC</t>
  </si>
  <si>
    <t>OFFICE FOR TECHNOLOGY</t>
  </si>
  <si>
    <t>OFFICE OF GENERAL SERVICES</t>
  </si>
  <si>
    <t>WEST PUBLISHING</t>
  </si>
  <si>
    <t>TRI-LIFT INC</t>
  </si>
  <si>
    <t>WEX BANK</t>
  </si>
  <si>
    <t>PROFESSIONAL FIRE PROTECTION</t>
  </si>
  <si>
    <t>HEWLETT PACKARD COMPANY</t>
  </si>
  <si>
    <t>ALBANY FIRE EXTINGUISHER SALES AND</t>
  </si>
  <si>
    <t>KONICA MINOLTA BUSINESS SOLUTIONS USA</t>
  </si>
  <si>
    <t>ARIVA DISTRIBUTION INC</t>
  </si>
  <si>
    <t>TNT TECHNOLOGIES LTD</t>
  </si>
  <si>
    <t>QOS NETWORKING INC</t>
  </si>
  <si>
    <t>TVC ALBANY INC</t>
  </si>
  <si>
    <t>HEWLETT-PACKARD COMPANY</t>
  </si>
  <si>
    <t>HAMILTON PRINTING CO</t>
  </si>
  <si>
    <t>ADV ACCT - BILL DRAFTING COMM - PE CASH</t>
  </si>
  <si>
    <t>BUSINESS RADIO COMMUNICATIONS</t>
  </si>
  <si>
    <t>FORMS WORLD INC</t>
  </si>
  <si>
    <t>TROY BELTING &amp; SUPPLY CO</t>
  </si>
  <si>
    <t>CITY AND STATE NY LLC</t>
  </si>
  <si>
    <t>INTF86481</t>
  </si>
  <si>
    <t>LEVI RAY &amp; SHOUP INC</t>
  </si>
  <si>
    <t>NOTABLE SOLUTIONS INC</t>
  </si>
  <si>
    <t>CELLCO PARTNERSHIP</t>
  </si>
  <si>
    <t>BSD ACQUISTION CORP</t>
  </si>
  <si>
    <t>VELOCITY SOFTWARE INC</t>
  </si>
  <si>
    <t>DELL MARKETING LP</t>
  </si>
  <si>
    <t>3/14/13 - 9/11/13</t>
  </si>
  <si>
    <t>A</t>
  </si>
  <si>
    <t xml:space="preserve">MELUCCI, SALVADORE </t>
  </si>
  <si>
    <t>S</t>
  </si>
  <si>
    <t xml:space="preserve">NARDOLILLO, WILLIAM </t>
  </si>
  <si>
    <t>SAFRANKO, JUDITH</t>
  </si>
  <si>
    <t>SHEPARDSON, MICHAEL</t>
  </si>
  <si>
    <t xml:space="preserve">SMITH, LEE </t>
  </si>
  <si>
    <t>3/25/13 - 9/11/13</t>
  </si>
  <si>
    <t>4/8/13 - 9/11/13</t>
  </si>
  <si>
    <t>3/14/13 - 4/1/13</t>
  </si>
  <si>
    <t>3/14/13 - 4/7/13</t>
  </si>
  <si>
    <t>LSP</t>
  </si>
  <si>
    <t>3/14/13 - 4/26/13</t>
  </si>
  <si>
    <t>4/25/13 - 9/11/13</t>
  </si>
  <si>
    <t>5/28/13 - 9/11/13</t>
  </si>
  <si>
    <t>3/14/13 - 5/31/13</t>
  </si>
  <si>
    <t>3/14/13 - 6/21/13</t>
  </si>
  <si>
    <t>3/14/13 - 6/20/13</t>
  </si>
  <si>
    <t>4/3/13 - 6/27/13</t>
  </si>
  <si>
    <t>3/14/13 - 6/28/13</t>
  </si>
  <si>
    <t>3/14/13 - 7/4/13</t>
  </si>
  <si>
    <t>7/18/13 - 9/11/13</t>
  </si>
  <si>
    <t>3/14/13 - 8/18/13</t>
  </si>
  <si>
    <t>3/14/13 - 8/16/13</t>
  </si>
  <si>
    <t>RefrnceBook/Mag/Map/Subsc SM</t>
  </si>
  <si>
    <t>IT Equipment Maint &amp; Support  </t>
  </si>
  <si>
    <t>Base Rent</t>
  </si>
  <si>
    <t>Cell Phone Service</t>
  </si>
  <si>
    <t>Newspaper/Billboards</t>
  </si>
  <si>
    <t>Phone local &amp; long distance</t>
  </si>
  <si>
    <t>Memberships</t>
  </si>
  <si>
    <t>Postage</t>
  </si>
  <si>
    <t>Office Supplies</t>
  </si>
  <si>
    <t>Electricity Commodity</t>
  </si>
  <si>
    <t>Printing K - commodity Assembly</t>
  </si>
  <si>
    <t>HVAC/Chiller</t>
  </si>
  <si>
    <t>Office Equipment Repair/Maint</t>
  </si>
  <si>
    <t>Data Management Services</t>
  </si>
  <si>
    <t>Parts and Peripherals</t>
  </si>
  <si>
    <t>Gasoline</t>
  </si>
  <si>
    <t>Centralized CIO/OFT Srvcs IS</t>
  </si>
  <si>
    <t>Building and Grounds SupMat</t>
  </si>
  <si>
    <t>IT Mainframe Printer</t>
  </si>
  <si>
    <t>Printing/Photo SupMat</t>
  </si>
  <si>
    <t>Networking Software</t>
  </si>
  <si>
    <t>Software Maint &amp; Support </t>
  </si>
  <si>
    <t>Courier</t>
  </si>
  <si>
    <t>Fire alarm/suppression</t>
  </si>
  <si>
    <t>Generators</t>
  </si>
  <si>
    <t>Desktop Computers</t>
  </si>
  <si>
    <t>Admin/Clerical</t>
  </si>
  <si>
    <t>Insurance - OGS</t>
  </si>
  <si>
    <t>Total Personal Service:</t>
  </si>
  <si>
    <t>Total NPS:</t>
  </si>
  <si>
    <t>Total Refunds:</t>
  </si>
  <si>
    <t>TOTAL PERSONAL SERVICE:</t>
  </si>
  <si>
    <t>TOTAL NON-PERSONAL SERVICE:</t>
  </si>
  <si>
    <t>GRAND TOTAL:</t>
  </si>
  <si>
    <t>LEGISLATIVE BILL DRAFTING COMMISSION</t>
  </si>
  <si>
    <t>STATEMENT OF DISBURSEMENTS 4/1/13 - 9/30/13</t>
  </si>
  <si>
    <t>NAME</t>
  </si>
  <si>
    <t>SERVICE DATES</t>
  </si>
  <si>
    <t>TITLE</t>
  </si>
  <si>
    <t>PAYROLL TYPE</t>
  </si>
  <si>
    <t>DESCRIPTION</t>
  </si>
  <si>
    <t>AMOUNT</t>
  </si>
  <si>
    <t>DISBURSEMENTS</t>
  </si>
  <si>
    <t>REFUNDS: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</si>
</sst>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.00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ourier New"/>
      <family val="3"/>
    </font>
    <font>
      <b/>
      <strike/>
      <sz val="8"/>
      <name val="Courier New"/>
      <family val="3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164" fontId="2" fillId="0" borderId="0" xfId="0" applyNumberFormat="1" applyFont="1" applyBorder="1" applyAlignment="1">
      <alignment horizontal="center"/>
    </xf>
    <xf numFmtId="8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left"/>
    </xf>
    <xf numFmtId="0" fontId="2" fillId="0" borderId="0" xfId="0" applyFont="1" applyFill="1" applyBorder="1"/>
    <xf numFmtId="2" fontId="2" fillId="0" borderId="0" xfId="0" applyNumberFormat="1" applyFont="1" applyBorder="1" applyAlignment="1">
      <alignment horizontal="right"/>
    </xf>
    <xf numFmtId="2" fontId="2" fillId="0" borderId="0" xfId="0" applyNumberFormat="1" applyFont="1" applyBorder="1"/>
    <xf numFmtId="0" fontId="2" fillId="0" borderId="0" xfId="0" applyFont="1" applyBorder="1"/>
    <xf numFmtId="1" fontId="2" fillId="3" borderId="0" xfId="0" applyNumberFormat="1" applyFont="1" applyFill="1" applyBorder="1"/>
    <xf numFmtId="0" fontId="2" fillId="2" borderId="0" xfId="0" applyFont="1" applyFill="1" applyBorder="1"/>
    <xf numFmtId="14" fontId="2" fillId="0" borderId="0" xfId="0" applyNumberFormat="1" applyFont="1" applyBorder="1" applyAlignment="1">
      <alignment horizontal="left"/>
    </xf>
    <xf numFmtId="164" fontId="2" fillId="0" borderId="0" xfId="0" applyNumberFormat="1" applyFont="1" applyBorder="1"/>
    <xf numFmtId="4" fontId="2" fillId="0" borderId="0" xfId="0" applyNumberFormat="1" applyFont="1" applyBorder="1"/>
    <xf numFmtId="165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2" borderId="0" xfId="0" applyFont="1" applyFill="1" applyBorder="1" applyProtection="1">
      <protection locked="0"/>
    </xf>
    <xf numFmtId="14" fontId="2" fillId="0" borderId="0" xfId="0" applyNumberFormat="1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/>
      <protection locked="0"/>
    </xf>
    <xf numFmtId="164" fontId="2" fillId="0" borderId="0" xfId="0" applyNumberFormat="1" applyFont="1" applyBorder="1" applyAlignment="1" applyProtection="1">
      <alignment horizontal="center"/>
      <protection locked="0"/>
    </xf>
    <xf numFmtId="0" fontId="2" fillId="0" borderId="0" xfId="0" applyFont="1" applyFill="1" applyBorder="1" applyProtection="1">
      <protection locked="0"/>
    </xf>
    <xf numFmtId="2" fontId="2" fillId="0" borderId="0" xfId="2" applyNumberFormat="1" applyFont="1" applyAlignment="1">
      <alignment horizontal="right"/>
    </xf>
    <xf numFmtId="2" fontId="2" fillId="0" borderId="0" xfId="0" applyNumberFormat="1" applyFont="1" applyBorder="1" applyProtection="1">
      <protection locked="0"/>
    </xf>
    <xf numFmtId="49" fontId="2" fillId="0" borderId="0" xfId="0" applyNumberFormat="1" applyFont="1"/>
    <xf numFmtId="0" fontId="2" fillId="2" borderId="0" xfId="0" applyFont="1" applyFill="1" applyBorder="1" applyAlignment="1" applyProtection="1">
      <alignment horizontal="left"/>
      <protection locked="0"/>
    </xf>
    <xf numFmtId="14" fontId="2" fillId="0" borderId="0" xfId="0" applyNumberFormat="1" applyFont="1" applyAlignment="1" applyProtection="1">
      <alignment horizontal="left"/>
      <protection locked="0"/>
    </xf>
    <xf numFmtId="164" fontId="2" fillId="0" borderId="0" xfId="0" applyNumberFormat="1" applyFont="1" applyBorder="1" applyProtection="1">
      <protection locked="0"/>
    </xf>
    <xf numFmtId="164" fontId="2" fillId="0" borderId="0" xfId="1" applyNumberFormat="1" applyFont="1" applyProtection="1">
      <protection locked="0"/>
    </xf>
    <xf numFmtId="4" fontId="2" fillId="0" borderId="0" xfId="0" applyNumberFormat="1" applyFont="1"/>
    <xf numFmtId="165" fontId="2" fillId="0" borderId="0" xfId="2" applyNumberFormat="1" applyFont="1" applyAlignment="1">
      <alignment horizontal="center"/>
    </xf>
    <xf numFmtId="164" fontId="2" fillId="0" borderId="0" xfId="2" applyNumberFormat="1" applyFont="1" applyAlignment="1">
      <alignment horizontal="right"/>
    </xf>
    <xf numFmtId="44" fontId="2" fillId="0" borderId="0" xfId="1" applyFont="1" applyFill="1" applyProtection="1">
      <protection locked="0" hidden="1"/>
    </xf>
    <xf numFmtId="44" fontId="2" fillId="0" borderId="0" xfId="1" applyFont="1" applyProtection="1">
      <protection locked="0"/>
    </xf>
    <xf numFmtId="8" fontId="2" fillId="0" borderId="0" xfId="1" applyNumberFormat="1" applyFont="1" applyFill="1" applyProtection="1">
      <protection locked="0"/>
    </xf>
    <xf numFmtId="44" fontId="2" fillId="0" borderId="0" xfId="1" applyFont="1" applyAlignment="1">
      <alignment horizontal="right"/>
    </xf>
    <xf numFmtId="0" fontId="3" fillId="0" borderId="0" xfId="0" applyFont="1" applyBorder="1"/>
    <xf numFmtId="49" fontId="2" fillId="0" borderId="0" xfId="0" quotePrefix="1" applyNumberFormat="1" applyFont="1"/>
    <xf numFmtId="1" fontId="2" fillId="3" borderId="0" xfId="0" quotePrefix="1" applyNumberFormat="1" applyFont="1" applyFill="1" applyBorder="1" applyAlignment="1">
      <alignment horizontal="left"/>
    </xf>
    <xf numFmtId="1" fontId="2" fillId="3" borderId="0" xfId="0" applyNumberFormat="1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2" fontId="3" fillId="0" borderId="0" xfId="2" applyNumberFormat="1" applyFont="1" applyAlignment="1">
      <alignment horizontal="left"/>
    </xf>
    <xf numFmtId="0" fontId="2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164" fontId="3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Protection="1">
      <protection locked="0"/>
    </xf>
    <xf numFmtId="2" fontId="3" fillId="0" borderId="0" xfId="2" applyNumberFormat="1" applyFont="1" applyAlignment="1">
      <alignment horizontal="right"/>
    </xf>
    <xf numFmtId="2" fontId="3" fillId="0" borderId="0" xfId="0" applyNumberFormat="1" applyFont="1" applyBorder="1" applyProtection="1">
      <protection locked="0"/>
    </xf>
    <xf numFmtId="0" fontId="3" fillId="0" borderId="0" xfId="0" applyFont="1" applyBorder="1" applyAlignment="1" applyProtection="1">
      <alignment horizontal="left"/>
      <protection locked="0"/>
    </xf>
    <xf numFmtId="49" fontId="3" fillId="0" borderId="0" xfId="0" applyNumberFormat="1" applyFont="1"/>
    <xf numFmtId="0" fontId="3" fillId="2" borderId="0" xfId="0" applyFont="1" applyFill="1" applyBorder="1" applyAlignment="1" applyProtection="1">
      <alignment horizontal="left"/>
      <protection locked="0"/>
    </xf>
    <xf numFmtId="14" fontId="3" fillId="0" borderId="0" xfId="0" applyNumberFormat="1" applyFont="1" applyAlignment="1" applyProtection="1">
      <alignment horizontal="left"/>
      <protection locked="0"/>
    </xf>
    <xf numFmtId="164" fontId="3" fillId="0" borderId="0" xfId="0" applyNumberFormat="1" applyFont="1" applyBorder="1" applyProtection="1">
      <protection locked="0"/>
    </xf>
    <xf numFmtId="164" fontId="3" fillId="0" borderId="0" xfId="1" applyNumberFormat="1" applyFont="1" applyProtection="1">
      <protection locked="0"/>
    </xf>
    <xf numFmtId="4" fontId="2" fillId="0" borderId="0" xfId="1" applyNumberFormat="1" applyFont="1" applyProtection="1">
      <protection locked="0"/>
    </xf>
    <xf numFmtId="165" fontId="3" fillId="0" borderId="0" xfId="2" applyNumberFormat="1" applyFont="1" applyAlignment="1">
      <alignment horizontal="center"/>
    </xf>
    <xf numFmtId="164" fontId="3" fillId="0" borderId="0" xfId="2" applyNumberFormat="1" applyFont="1" applyAlignment="1">
      <alignment horizontal="right"/>
    </xf>
    <xf numFmtId="44" fontId="3" fillId="0" borderId="0" xfId="1" applyFont="1" applyFill="1" applyProtection="1">
      <protection locked="0" hidden="1"/>
    </xf>
    <xf numFmtId="44" fontId="3" fillId="0" borderId="0" xfId="1" applyFont="1" applyProtection="1">
      <protection locked="0"/>
    </xf>
    <xf numFmtId="8" fontId="3" fillId="0" borderId="0" xfId="1" applyNumberFormat="1" applyFont="1" applyFill="1" applyProtection="1">
      <protection locked="0"/>
    </xf>
    <xf numFmtId="44" fontId="3" fillId="0" borderId="0" xfId="1" applyFont="1" applyAlignment="1">
      <alignment horizontal="right"/>
    </xf>
    <xf numFmtId="14" fontId="2" fillId="4" borderId="0" xfId="0" applyNumberFormat="1" applyFont="1" applyFill="1" applyBorder="1" applyAlignment="1">
      <alignment horizontal="left" vertical="top" wrapText="1"/>
    </xf>
    <xf numFmtId="14" fontId="2" fillId="4" borderId="0" xfId="0" applyNumberFormat="1" applyFont="1" applyFill="1" applyBorder="1" applyAlignment="1">
      <alignment horizontal="center" vertical="top" wrapText="1"/>
    </xf>
    <xf numFmtId="0" fontId="2" fillId="4" borderId="0" xfId="0" applyFont="1" applyFill="1" applyBorder="1" applyAlignment="1">
      <alignment horizontal="center" vertical="top" wrapText="1"/>
    </xf>
    <xf numFmtId="8" fontId="2" fillId="4" borderId="0" xfId="0" applyNumberFormat="1" applyFont="1" applyFill="1" applyBorder="1" applyAlignment="1">
      <alignment horizontal="center" vertical="top" wrapText="1"/>
    </xf>
    <xf numFmtId="14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555"/>
  <sheetViews>
    <sheetView tabSelected="1" topLeftCell="A515" zoomScaleNormal="100" workbookViewId="0">
      <selection activeCell="J15" sqref="J15"/>
    </sheetView>
  </sheetViews>
  <sheetFormatPr defaultColWidth="15.5703125" defaultRowHeight="16.350000000000001" customHeight="1" x14ac:dyDescent="0.2"/>
  <cols>
    <col min="1" max="1" width="23.140625" style="6" bestFit="1" customWidth="1"/>
    <col min="2" max="2" width="16.140625" style="4" customWidth="1"/>
    <col min="3" max="3" width="36.5703125" style="10" bestFit="1" customWidth="1"/>
    <col min="4" max="4" width="11.42578125" style="5" bestFit="1" customWidth="1"/>
    <col min="5" max="5" width="28.42578125" style="1" bestFit="1" customWidth="1"/>
    <col min="6" max="6" width="15.140625" style="4" bestFit="1" customWidth="1"/>
    <col min="7" max="8" width="14.42578125" style="7" customWidth="1"/>
    <col min="9" max="9" width="15.42578125" style="8" customWidth="1"/>
    <col min="10" max="34" width="12.7109375" style="9" customWidth="1"/>
    <col min="35" max="35" width="32.42578125" style="10" bestFit="1" customWidth="1"/>
    <col min="36" max="36" width="15.5703125" style="11"/>
    <col min="37" max="37" width="0.42578125" style="12" customWidth="1"/>
    <col min="38" max="38" width="13.85546875" style="13" bestFit="1" customWidth="1"/>
    <col min="39" max="39" width="38.5703125" style="10" customWidth="1"/>
    <col min="40" max="40" width="12.7109375" style="14" customWidth="1"/>
    <col min="41" max="41" width="16.140625" style="14" bestFit="1" customWidth="1"/>
    <col min="42" max="42" width="14.42578125" style="14" customWidth="1"/>
    <col min="43" max="43" width="14.42578125" style="15" customWidth="1"/>
    <col min="44" max="44" width="15.42578125" style="16" bestFit="1" customWidth="1"/>
    <col min="45" max="45" width="14.7109375" style="17" bestFit="1" customWidth="1"/>
    <col min="46" max="46" width="14.42578125" style="10" bestFit="1" customWidth="1"/>
    <col min="47" max="47" width="15.42578125" style="16" bestFit="1" customWidth="1"/>
    <col min="48" max="48" width="12.7109375" style="10" customWidth="1"/>
    <col min="49" max="49" width="14.42578125" style="10" bestFit="1" customWidth="1"/>
    <col min="50" max="50" width="16" style="18" bestFit="1" customWidth="1"/>
    <col min="51" max="51" width="19.42578125" style="10" bestFit="1" customWidth="1"/>
    <col min="52" max="251" width="15.5703125" style="10"/>
    <col min="252" max="252" width="0.42578125" style="10" customWidth="1"/>
    <col min="253" max="253" width="37" style="10" bestFit="1" customWidth="1"/>
    <col min="254" max="254" width="0.42578125" style="10" customWidth="1"/>
    <col min="255" max="255" width="46.5703125" style="10" bestFit="1" customWidth="1"/>
    <col min="256" max="256" width="0.42578125" style="10" customWidth="1"/>
    <col min="257" max="257" width="14.42578125" style="10" customWidth="1"/>
    <col min="258" max="258" width="0.42578125" style="10" customWidth="1"/>
    <col min="259" max="259" width="15.42578125" style="10" customWidth="1"/>
    <col min="260" max="260" width="12.7109375" style="10" customWidth="1"/>
    <col min="261" max="261" width="16.28515625" style="10" customWidth="1"/>
    <col min="262" max="263" width="14.42578125" style="10" customWidth="1"/>
    <col min="264" max="264" width="0.42578125" style="10" customWidth="1"/>
    <col min="265" max="265" width="15.42578125" style="10" customWidth="1"/>
    <col min="266" max="290" width="12.7109375" style="10" customWidth="1"/>
    <col min="291" max="291" width="32.42578125" style="10" bestFit="1" customWidth="1"/>
    <col min="292" max="292" width="15.5703125" style="10"/>
    <col min="293" max="293" width="0.42578125" style="10" customWidth="1"/>
    <col min="294" max="294" width="13.85546875" style="10" bestFit="1" customWidth="1"/>
    <col min="295" max="295" width="38.5703125" style="10" customWidth="1"/>
    <col min="296" max="296" width="12.7109375" style="10" customWidth="1"/>
    <col min="297" max="297" width="16.140625" style="10" bestFit="1" customWidth="1"/>
    <col min="298" max="299" width="14.42578125" style="10" customWidth="1"/>
    <col min="300" max="300" width="15.42578125" style="10" bestFit="1" customWidth="1"/>
    <col min="301" max="301" width="14.7109375" style="10" bestFit="1" customWidth="1"/>
    <col min="302" max="302" width="14.42578125" style="10" bestFit="1" customWidth="1"/>
    <col min="303" max="303" width="15.42578125" style="10" bestFit="1" customWidth="1"/>
    <col min="304" max="304" width="12.7109375" style="10" customWidth="1"/>
    <col min="305" max="305" width="14.42578125" style="10" bestFit="1" customWidth="1"/>
    <col min="306" max="306" width="16" style="10" bestFit="1" customWidth="1"/>
    <col min="307" max="307" width="19.42578125" style="10" bestFit="1" customWidth="1"/>
    <col min="308" max="507" width="15.5703125" style="10"/>
    <col min="508" max="508" width="0.42578125" style="10" customWidth="1"/>
    <col min="509" max="509" width="37" style="10" bestFit="1" customWidth="1"/>
    <col min="510" max="510" width="0.42578125" style="10" customWidth="1"/>
    <col min="511" max="511" width="46.5703125" style="10" bestFit="1" customWidth="1"/>
    <col min="512" max="512" width="0.42578125" style="10" customWidth="1"/>
    <col min="513" max="513" width="14.42578125" style="10" customWidth="1"/>
    <col min="514" max="514" width="0.42578125" style="10" customWidth="1"/>
    <col min="515" max="515" width="15.42578125" style="10" customWidth="1"/>
    <col min="516" max="516" width="12.7109375" style="10" customWidth="1"/>
    <col min="517" max="517" width="16.28515625" style="10" customWidth="1"/>
    <col min="518" max="519" width="14.42578125" style="10" customWidth="1"/>
    <col min="520" max="520" width="0.42578125" style="10" customWidth="1"/>
    <col min="521" max="521" width="15.42578125" style="10" customWidth="1"/>
    <col min="522" max="546" width="12.7109375" style="10" customWidth="1"/>
    <col min="547" max="547" width="32.42578125" style="10" bestFit="1" customWidth="1"/>
    <col min="548" max="548" width="15.5703125" style="10"/>
    <col min="549" max="549" width="0.42578125" style="10" customWidth="1"/>
    <col min="550" max="550" width="13.85546875" style="10" bestFit="1" customWidth="1"/>
    <col min="551" max="551" width="38.5703125" style="10" customWidth="1"/>
    <col min="552" max="552" width="12.7109375" style="10" customWidth="1"/>
    <col min="553" max="553" width="16.140625" style="10" bestFit="1" customWidth="1"/>
    <col min="554" max="555" width="14.42578125" style="10" customWidth="1"/>
    <col min="556" max="556" width="15.42578125" style="10" bestFit="1" customWidth="1"/>
    <col min="557" max="557" width="14.7109375" style="10" bestFit="1" customWidth="1"/>
    <col min="558" max="558" width="14.42578125" style="10" bestFit="1" customWidth="1"/>
    <col min="559" max="559" width="15.42578125" style="10" bestFit="1" customWidth="1"/>
    <col min="560" max="560" width="12.7109375" style="10" customWidth="1"/>
    <col min="561" max="561" width="14.42578125" style="10" bestFit="1" customWidth="1"/>
    <col min="562" max="562" width="16" style="10" bestFit="1" customWidth="1"/>
    <col min="563" max="563" width="19.42578125" style="10" bestFit="1" customWidth="1"/>
    <col min="564" max="763" width="15.5703125" style="10"/>
    <col min="764" max="764" width="0.42578125" style="10" customWidth="1"/>
    <col min="765" max="765" width="37" style="10" bestFit="1" customWidth="1"/>
    <col min="766" max="766" width="0.42578125" style="10" customWidth="1"/>
    <col min="767" max="767" width="46.5703125" style="10" bestFit="1" customWidth="1"/>
    <col min="768" max="768" width="0.42578125" style="10" customWidth="1"/>
    <col min="769" max="769" width="14.42578125" style="10" customWidth="1"/>
    <col min="770" max="770" width="0.42578125" style="10" customWidth="1"/>
    <col min="771" max="771" width="15.42578125" style="10" customWidth="1"/>
    <col min="772" max="772" width="12.7109375" style="10" customWidth="1"/>
    <col min="773" max="773" width="16.28515625" style="10" customWidth="1"/>
    <col min="774" max="775" width="14.42578125" style="10" customWidth="1"/>
    <col min="776" max="776" width="0.42578125" style="10" customWidth="1"/>
    <col min="777" max="777" width="15.42578125" style="10" customWidth="1"/>
    <col min="778" max="802" width="12.7109375" style="10" customWidth="1"/>
    <col min="803" max="803" width="32.42578125" style="10" bestFit="1" customWidth="1"/>
    <col min="804" max="804" width="15.5703125" style="10"/>
    <col min="805" max="805" width="0.42578125" style="10" customWidth="1"/>
    <col min="806" max="806" width="13.85546875" style="10" bestFit="1" customWidth="1"/>
    <col min="807" max="807" width="38.5703125" style="10" customWidth="1"/>
    <col min="808" max="808" width="12.7109375" style="10" customWidth="1"/>
    <col min="809" max="809" width="16.140625" style="10" bestFit="1" customWidth="1"/>
    <col min="810" max="811" width="14.42578125" style="10" customWidth="1"/>
    <col min="812" max="812" width="15.42578125" style="10" bestFit="1" customWidth="1"/>
    <col min="813" max="813" width="14.7109375" style="10" bestFit="1" customWidth="1"/>
    <col min="814" max="814" width="14.42578125" style="10" bestFit="1" customWidth="1"/>
    <col min="815" max="815" width="15.42578125" style="10" bestFit="1" customWidth="1"/>
    <col min="816" max="816" width="12.7109375" style="10" customWidth="1"/>
    <col min="817" max="817" width="14.42578125" style="10" bestFit="1" customWidth="1"/>
    <col min="818" max="818" width="16" style="10" bestFit="1" customWidth="1"/>
    <col min="819" max="819" width="19.42578125" style="10" bestFit="1" customWidth="1"/>
    <col min="820" max="1019" width="15.5703125" style="10"/>
    <col min="1020" max="1020" width="0.42578125" style="10" customWidth="1"/>
    <col min="1021" max="1021" width="37" style="10" bestFit="1" customWidth="1"/>
    <col min="1022" max="1022" width="0.42578125" style="10" customWidth="1"/>
    <col min="1023" max="1023" width="46.5703125" style="10" bestFit="1" customWidth="1"/>
    <col min="1024" max="1024" width="0.42578125" style="10" customWidth="1"/>
    <col min="1025" max="1025" width="14.42578125" style="10" customWidth="1"/>
    <col min="1026" max="1026" width="0.42578125" style="10" customWidth="1"/>
    <col min="1027" max="1027" width="15.42578125" style="10" customWidth="1"/>
    <col min="1028" max="1028" width="12.7109375" style="10" customWidth="1"/>
    <col min="1029" max="1029" width="16.28515625" style="10" customWidth="1"/>
    <col min="1030" max="1031" width="14.42578125" style="10" customWidth="1"/>
    <col min="1032" max="1032" width="0.42578125" style="10" customWidth="1"/>
    <col min="1033" max="1033" width="15.42578125" style="10" customWidth="1"/>
    <col min="1034" max="1058" width="12.7109375" style="10" customWidth="1"/>
    <col min="1059" max="1059" width="32.42578125" style="10" bestFit="1" customWidth="1"/>
    <col min="1060" max="1060" width="15.5703125" style="10"/>
    <col min="1061" max="1061" width="0.42578125" style="10" customWidth="1"/>
    <col min="1062" max="1062" width="13.85546875" style="10" bestFit="1" customWidth="1"/>
    <col min="1063" max="1063" width="38.5703125" style="10" customWidth="1"/>
    <col min="1064" max="1064" width="12.7109375" style="10" customWidth="1"/>
    <col min="1065" max="1065" width="16.140625" style="10" bestFit="1" customWidth="1"/>
    <col min="1066" max="1067" width="14.42578125" style="10" customWidth="1"/>
    <col min="1068" max="1068" width="15.42578125" style="10" bestFit="1" customWidth="1"/>
    <col min="1069" max="1069" width="14.7109375" style="10" bestFit="1" customWidth="1"/>
    <col min="1070" max="1070" width="14.42578125" style="10" bestFit="1" customWidth="1"/>
    <col min="1071" max="1071" width="15.42578125" style="10" bestFit="1" customWidth="1"/>
    <col min="1072" max="1072" width="12.7109375" style="10" customWidth="1"/>
    <col min="1073" max="1073" width="14.42578125" style="10" bestFit="1" customWidth="1"/>
    <col min="1074" max="1074" width="16" style="10" bestFit="1" customWidth="1"/>
    <col min="1075" max="1075" width="19.42578125" style="10" bestFit="1" customWidth="1"/>
    <col min="1076" max="1275" width="15.5703125" style="10"/>
    <col min="1276" max="1276" width="0.42578125" style="10" customWidth="1"/>
    <col min="1277" max="1277" width="37" style="10" bestFit="1" customWidth="1"/>
    <col min="1278" max="1278" width="0.42578125" style="10" customWidth="1"/>
    <col min="1279" max="1279" width="46.5703125" style="10" bestFit="1" customWidth="1"/>
    <col min="1280" max="1280" width="0.42578125" style="10" customWidth="1"/>
    <col min="1281" max="1281" width="14.42578125" style="10" customWidth="1"/>
    <col min="1282" max="1282" width="0.42578125" style="10" customWidth="1"/>
    <col min="1283" max="1283" width="15.42578125" style="10" customWidth="1"/>
    <col min="1284" max="1284" width="12.7109375" style="10" customWidth="1"/>
    <col min="1285" max="1285" width="16.28515625" style="10" customWidth="1"/>
    <col min="1286" max="1287" width="14.42578125" style="10" customWidth="1"/>
    <col min="1288" max="1288" width="0.42578125" style="10" customWidth="1"/>
    <col min="1289" max="1289" width="15.42578125" style="10" customWidth="1"/>
    <col min="1290" max="1314" width="12.7109375" style="10" customWidth="1"/>
    <col min="1315" max="1315" width="32.42578125" style="10" bestFit="1" customWidth="1"/>
    <col min="1316" max="1316" width="15.5703125" style="10"/>
    <col min="1317" max="1317" width="0.42578125" style="10" customWidth="1"/>
    <col min="1318" max="1318" width="13.85546875" style="10" bestFit="1" customWidth="1"/>
    <col min="1319" max="1319" width="38.5703125" style="10" customWidth="1"/>
    <col min="1320" max="1320" width="12.7109375" style="10" customWidth="1"/>
    <col min="1321" max="1321" width="16.140625" style="10" bestFit="1" customWidth="1"/>
    <col min="1322" max="1323" width="14.42578125" style="10" customWidth="1"/>
    <col min="1324" max="1324" width="15.42578125" style="10" bestFit="1" customWidth="1"/>
    <col min="1325" max="1325" width="14.7109375" style="10" bestFit="1" customWidth="1"/>
    <col min="1326" max="1326" width="14.42578125" style="10" bestFit="1" customWidth="1"/>
    <col min="1327" max="1327" width="15.42578125" style="10" bestFit="1" customWidth="1"/>
    <col min="1328" max="1328" width="12.7109375" style="10" customWidth="1"/>
    <col min="1329" max="1329" width="14.42578125" style="10" bestFit="1" customWidth="1"/>
    <col min="1330" max="1330" width="16" style="10" bestFit="1" customWidth="1"/>
    <col min="1331" max="1331" width="19.42578125" style="10" bestFit="1" customWidth="1"/>
    <col min="1332" max="1531" width="15.5703125" style="10"/>
    <col min="1532" max="1532" width="0.42578125" style="10" customWidth="1"/>
    <col min="1533" max="1533" width="37" style="10" bestFit="1" customWidth="1"/>
    <col min="1534" max="1534" width="0.42578125" style="10" customWidth="1"/>
    <col min="1535" max="1535" width="46.5703125" style="10" bestFit="1" customWidth="1"/>
    <col min="1536" max="1536" width="0.42578125" style="10" customWidth="1"/>
    <col min="1537" max="1537" width="14.42578125" style="10" customWidth="1"/>
    <col min="1538" max="1538" width="0.42578125" style="10" customWidth="1"/>
    <col min="1539" max="1539" width="15.42578125" style="10" customWidth="1"/>
    <col min="1540" max="1540" width="12.7109375" style="10" customWidth="1"/>
    <col min="1541" max="1541" width="16.28515625" style="10" customWidth="1"/>
    <col min="1542" max="1543" width="14.42578125" style="10" customWidth="1"/>
    <col min="1544" max="1544" width="0.42578125" style="10" customWidth="1"/>
    <col min="1545" max="1545" width="15.42578125" style="10" customWidth="1"/>
    <col min="1546" max="1570" width="12.7109375" style="10" customWidth="1"/>
    <col min="1571" max="1571" width="32.42578125" style="10" bestFit="1" customWidth="1"/>
    <col min="1572" max="1572" width="15.5703125" style="10"/>
    <col min="1573" max="1573" width="0.42578125" style="10" customWidth="1"/>
    <col min="1574" max="1574" width="13.85546875" style="10" bestFit="1" customWidth="1"/>
    <col min="1575" max="1575" width="38.5703125" style="10" customWidth="1"/>
    <col min="1576" max="1576" width="12.7109375" style="10" customWidth="1"/>
    <col min="1577" max="1577" width="16.140625" style="10" bestFit="1" customWidth="1"/>
    <col min="1578" max="1579" width="14.42578125" style="10" customWidth="1"/>
    <col min="1580" max="1580" width="15.42578125" style="10" bestFit="1" customWidth="1"/>
    <col min="1581" max="1581" width="14.7109375" style="10" bestFit="1" customWidth="1"/>
    <col min="1582" max="1582" width="14.42578125" style="10" bestFit="1" customWidth="1"/>
    <col min="1583" max="1583" width="15.42578125" style="10" bestFit="1" customWidth="1"/>
    <col min="1584" max="1584" width="12.7109375" style="10" customWidth="1"/>
    <col min="1585" max="1585" width="14.42578125" style="10" bestFit="1" customWidth="1"/>
    <col min="1586" max="1586" width="16" style="10" bestFit="1" customWidth="1"/>
    <col min="1587" max="1587" width="19.42578125" style="10" bestFit="1" customWidth="1"/>
    <col min="1588" max="1787" width="15.5703125" style="10"/>
    <col min="1788" max="1788" width="0.42578125" style="10" customWidth="1"/>
    <col min="1789" max="1789" width="37" style="10" bestFit="1" customWidth="1"/>
    <col min="1790" max="1790" width="0.42578125" style="10" customWidth="1"/>
    <col min="1791" max="1791" width="46.5703125" style="10" bestFit="1" customWidth="1"/>
    <col min="1792" max="1792" width="0.42578125" style="10" customWidth="1"/>
    <col min="1793" max="1793" width="14.42578125" style="10" customWidth="1"/>
    <col min="1794" max="1794" width="0.42578125" style="10" customWidth="1"/>
    <col min="1795" max="1795" width="15.42578125" style="10" customWidth="1"/>
    <col min="1796" max="1796" width="12.7109375" style="10" customWidth="1"/>
    <col min="1797" max="1797" width="16.28515625" style="10" customWidth="1"/>
    <col min="1798" max="1799" width="14.42578125" style="10" customWidth="1"/>
    <col min="1800" max="1800" width="0.42578125" style="10" customWidth="1"/>
    <col min="1801" max="1801" width="15.42578125" style="10" customWidth="1"/>
    <col min="1802" max="1826" width="12.7109375" style="10" customWidth="1"/>
    <col min="1827" max="1827" width="32.42578125" style="10" bestFit="1" customWidth="1"/>
    <col min="1828" max="1828" width="15.5703125" style="10"/>
    <col min="1829" max="1829" width="0.42578125" style="10" customWidth="1"/>
    <col min="1830" max="1830" width="13.85546875" style="10" bestFit="1" customWidth="1"/>
    <col min="1831" max="1831" width="38.5703125" style="10" customWidth="1"/>
    <col min="1832" max="1832" width="12.7109375" style="10" customWidth="1"/>
    <col min="1833" max="1833" width="16.140625" style="10" bestFit="1" customWidth="1"/>
    <col min="1834" max="1835" width="14.42578125" style="10" customWidth="1"/>
    <col min="1836" max="1836" width="15.42578125" style="10" bestFit="1" customWidth="1"/>
    <col min="1837" max="1837" width="14.7109375" style="10" bestFit="1" customWidth="1"/>
    <col min="1838" max="1838" width="14.42578125" style="10" bestFit="1" customWidth="1"/>
    <col min="1839" max="1839" width="15.42578125" style="10" bestFit="1" customWidth="1"/>
    <col min="1840" max="1840" width="12.7109375" style="10" customWidth="1"/>
    <col min="1841" max="1841" width="14.42578125" style="10" bestFit="1" customWidth="1"/>
    <col min="1842" max="1842" width="16" style="10" bestFit="1" customWidth="1"/>
    <col min="1843" max="1843" width="19.42578125" style="10" bestFit="1" customWidth="1"/>
    <col min="1844" max="2043" width="15.5703125" style="10"/>
    <col min="2044" max="2044" width="0.42578125" style="10" customWidth="1"/>
    <col min="2045" max="2045" width="37" style="10" bestFit="1" customWidth="1"/>
    <col min="2046" max="2046" width="0.42578125" style="10" customWidth="1"/>
    <col min="2047" max="2047" width="46.5703125" style="10" bestFit="1" customWidth="1"/>
    <col min="2048" max="2048" width="0.42578125" style="10" customWidth="1"/>
    <col min="2049" max="2049" width="14.42578125" style="10" customWidth="1"/>
    <col min="2050" max="2050" width="0.42578125" style="10" customWidth="1"/>
    <col min="2051" max="2051" width="15.42578125" style="10" customWidth="1"/>
    <col min="2052" max="2052" width="12.7109375" style="10" customWidth="1"/>
    <col min="2053" max="2053" width="16.28515625" style="10" customWidth="1"/>
    <col min="2054" max="2055" width="14.42578125" style="10" customWidth="1"/>
    <col min="2056" max="2056" width="0.42578125" style="10" customWidth="1"/>
    <col min="2057" max="2057" width="15.42578125" style="10" customWidth="1"/>
    <col min="2058" max="2082" width="12.7109375" style="10" customWidth="1"/>
    <col min="2083" max="2083" width="32.42578125" style="10" bestFit="1" customWidth="1"/>
    <col min="2084" max="2084" width="15.5703125" style="10"/>
    <col min="2085" max="2085" width="0.42578125" style="10" customWidth="1"/>
    <col min="2086" max="2086" width="13.85546875" style="10" bestFit="1" customWidth="1"/>
    <col min="2087" max="2087" width="38.5703125" style="10" customWidth="1"/>
    <col min="2088" max="2088" width="12.7109375" style="10" customWidth="1"/>
    <col min="2089" max="2089" width="16.140625" style="10" bestFit="1" customWidth="1"/>
    <col min="2090" max="2091" width="14.42578125" style="10" customWidth="1"/>
    <col min="2092" max="2092" width="15.42578125" style="10" bestFit="1" customWidth="1"/>
    <col min="2093" max="2093" width="14.7109375" style="10" bestFit="1" customWidth="1"/>
    <col min="2094" max="2094" width="14.42578125" style="10" bestFit="1" customWidth="1"/>
    <col min="2095" max="2095" width="15.42578125" style="10" bestFit="1" customWidth="1"/>
    <col min="2096" max="2096" width="12.7109375" style="10" customWidth="1"/>
    <col min="2097" max="2097" width="14.42578125" style="10" bestFit="1" customWidth="1"/>
    <col min="2098" max="2098" width="16" style="10" bestFit="1" customWidth="1"/>
    <col min="2099" max="2099" width="19.42578125" style="10" bestFit="1" customWidth="1"/>
    <col min="2100" max="2299" width="15.5703125" style="10"/>
    <col min="2300" max="2300" width="0.42578125" style="10" customWidth="1"/>
    <col min="2301" max="2301" width="37" style="10" bestFit="1" customWidth="1"/>
    <col min="2302" max="2302" width="0.42578125" style="10" customWidth="1"/>
    <col min="2303" max="2303" width="46.5703125" style="10" bestFit="1" customWidth="1"/>
    <col min="2304" max="2304" width="0.42578125" style="10" customWidth="1"/>
    <col min="2305" max="2305" width="14.42578125" style="10" customWidth="1"/>
    <col min="2306" max="2306" width="0.42578125" style="10" customWidth="1"/>
    <col min="2307" max="2307" width="15.42578125" style="10" customWidth="1"/>
    <col min="2308" max="2308" width="12.7109375" style="10" customWidth="1"/>
    <col min="2309" max="2309" width="16.28515625" style="10" customWidth="1"/>
    <col min="2310" max="2311" width="14.42578125" style="10" customWidth="1"/>
    <col min="2312" max="2312" width="0.42578125" style="10" customWidth="1"/>
    <col min="2313" max="2313" width="15.42578125" style="10" customWidth="1"/>
    <col min="2314" max="2338" width="12.7109375" style="10" customWidth="1"/>
    <col min="2339" max="2339" width="32.42578125" style="10" bestFit="1" customWidth="1"/>
    <col min="2340" max="2340" width="15.5703125" style="10"/>
    <col min="2341" max="2341" width="0.42578125" style="10" customWidth="1"/>
    <col min="2342" max="2342" width="13.85546875" style="10" bestFit="1" customWidth="1"/>
    <col min="2343" max="2343" width="38.5703125" style="10" customWidth="1"/>
    <col min="2344" max="2344" width="12.7109375" style="10" customWidth="1"/>
    <col min="2345" max="2345" width="16.140625" style="10" bestFit="1" customWidth="1"/>
    <col min="2346" max="2347" width="14.42578125" style="10" customWidth="1"/>
    <col min="2348" max="2348" width="15.42578125" style="10" bestFit="1" customWidth="1"/>
    <col min="2349" max="2349" width="14.7109375" style="10" bestFit="1" customWidth="1"/>
    <col min="2350" max="2350" width="14.42578125" style="10" bestFit="1" customWidth="1"/>
    <col min="2351" max="2351" width="15.42578125" style="10" bestFit="1" customWidth="1"/>
    <col min="2352" max="2352" width="12.7109375" style="10" customWidth="1"/>
    <col min="2353" max="2353" width="14.42578125" style="10" bestFit="1" customWidth="1"/>
    <col min="2354" max="2354" width="16" style="10" bestFit="1" customWidth="1"/>
    <col min="2355" max="2355" width="19.42578125" style="10" bestFit="1" customWidth="1"/>
    <col min="2356" max="2555" width="15.5703125" style="10"/>
    <col min="2556" max="2556" width="0.42578125" style="10" customWidth="1"/>
    <col min="2557" max="2557" width="37" style="10" bestFit="1" customWidth="1"/>
    <col min="2558" max="2558" width="0.42578125" style="10" customWidth="1"/>
    <col min="2559" max="2559" width="46.5703125" style="10" bestFit="1" customWidth="1"/>
    <col min="2560" max="2560" width="0.42578125" style="10" customWidth="1"/>
    <col min="2561" max="2561" width="14.42578125" style="10" customWidth="1"/>
    <col min="2562" max="2562" width="0.42578125" style="10" customWidth="1"/>
    <col min="2563" max="2563" width="15.42578125" style="10" customWidth="1"/>
    <col min="2564" max="2564" width="12.7109375" style="10" customWidth="1"/>
    <col min="2565" max="2565" width="16.28515625" style="10" customWidth="1"/>
    <col min="2566" max="2567" width="14.42578125" style="10" customWidth="1"/>
    <col min="2568" max="2568" width="0.42578125" style="10" customWidth="1"/>
    <col min="2569" max="2569" width="15.42578125" style="10" customWidth="1"/>
    <col min="2570" max="2594" width="12.7109375" style="10" customWidth="1"/>
    <col min="2595" max="2595" width="32.42578125" style="10" bestFit="1" customWidth="1"/>
    <col min="2596" max="2596" width="15.5703125" style="10"/>
    <col min="2597" max="2597" width="0.42578125" style="10" customWidth="1"/>
    <col min="2598" max="2598" width="13.85546875" style="10" bestFit="1" customWidth="1"/>
    <col min="2599" max="2599" width="38.5703125" style="10" customWidth="1"/>
    <col min="2600" max="2600" width="12.7109375" style="10" customWidth="1"/>
    <col min="2601" max="2601" width="16.140625" style="10" bestFit="1" customWidth="1"/>
    <col min="2602" max="2603" width="14.42578125" style="10" customWidth="1"/>
    <col min="2604" max="2604" width="15.42578125" style="10" bestFit="1" customWidth="1"/>
    <col min="2605" max="2605" width="14.7109375" style="10" bestFit="1" customWidth="1"/>
    <col min="2606" max="2606" width="14.42578125" style="10" bestFit="1" customWidth="1"/>
    <col min="2607" max="2607" width="15.42578125" style="10" bestFit="1" customWidth="1"/>
    <col min="2608" max="2608" width="12.7109375" style="10" customWidth="1"/>
    <col min="2609" max="2609" width="14.42578125" style="10" bestFit="1" customWidth="1"/>
    <col min="2610" max="2610" width="16" style="10" bestFit="1" customWidth="1"/>
    <col min="2611" max="2611" width="19.42578125" style="10" bestFit="1" customWidth="1"/>
    <col min="2612" max="2811" width="15.5703125" style="10"/>
    <col min="2812" max="2812" width="0.42578125" style="10" customWidth="1"/>
    <col min="2813" max="2813" width="37" style="10" bestFit="1" customWidth="1"/>
    <col min="2814" max="2814" width="0.42578125" style="10" customWidth="1"/>
    <col min="2815" max="2815" width="46.5703125" style="10" bestFit="1" customWidth="1"/>
    <col min="2816" max="2816" width="0.42578125" style="10" customWidth="1"/>
    <col min="2817" max="2817" width="14.42578125" style="10" customWidth="1"/>
    <col min="2818" max="2818" width="0.42578125" style="10" customWidth="1"/>
    <col min="2819" max="2819" width="15.42578125" style="10" customWidth="1"/>
    <col min="2820" max="2820" width="12.7109375" style="10" customWidth="1"/>
    <col min="2821" max="2821" width="16.28515625" style="10" customWidth="1"/>
    <col min="2822" max="2823" width="14.42578125" style="10" customWidth="1"/>
    <col min="2824" max="2824" width="0.42578125" style="10" customWidth="1"/>
    <col min="2825" max="2825" width="15.42578125" style="10" customWidth="1"/>
    <col min="2826" max="2850" width="12.7109375" style="10" customWidth="1"/>
    <col min="2851" max="2851" width="32.42578125" style="10" bestFit="1" customWidth="1"/>
    <col min="2852" max="2852" width="15.5703125" style="10"/>
    <col min="2853" max="2853" width="0.42578125" style="10" customWidth="1"/>
    <col min="2854" max="2854" width="13.85546875" style="10" bestFit="1" customWidth="1"/>
    <col min="2855" max="2855" width="38.5703125" style="10" customWidth="1"/>
    <col min="2856" max="2856" width="12.7109375" style="10" customWidth="1"/>
    <col min="2857" max="2857" width="16.140625" style="10" bestFit="1" customWidth="1"/>
    <col min="2858" max="2859" width="14.42578125" style="10" customWidth="1"/>
    <col min="2860" max="2860" width="15.42578125" style="10" bestFit="1" customWidth="1"/>
    <col min="2861" max="2861" width="14.7109375" style="10" bestFit="1" customWidth="1"/>
    <col min="2862" max="2862" width="14.42578125" style="10" bestFit="1" customWidth="1"/>
    <col min="2863" max="2863" width="15.42578125" style="10" bestFit="1" customWidth="1"/>
    <col min="2864" max="2864" width="12.7109375" style="10" customWidth="1"/>
    <col min="2865" max="2865" width="14.42578125" style="10" bestFit="1" customWidth="1"/>
    <col min="2866" max="2866" width="16" style="10" bestFit="1" customWidth="1"/>
    <col min="2867" max="2867" width="19.42578125" style="10" bestFit="1" customWidth="1"/>
    <col min="2868" max="3067" width="15.5703125" style="10"/>
    <col min="3068" max="3068" width="0.42578125" style="10" customWidth="1"/>
    <col min="3069" max="3069" width="37" style="10" bestFit="1" customWidth="1"/>
    <col min="3070" max="3070" width="0.42578125" style="10" customWidth="1"/>
    <col min="3071" max="3071" width="46.5703125" style="10" bestFit="1" customWidth="1"/>
    <col min="3072" max="3072" width="0.42578125" style="10" customWidth="1"/>
    <col min="3073" max="3073" width="14.42578125" style="10" customWidth="1"/>
    <col min="3074" max="3074" width="0.42578125" style="10" customWidth="1"/>
    <col min="3075" max="3075" width="15.42578125" style="10" customWidth="1"/>
    <col min="3076" max="3076" width="12.7109375" style="10" customWidth="1"/>
    <col min="3077" max="3077" width="16.28515625" style="10" customWidth="1"/>
    <col min="3078" max="3079" width="14.42578125" style="10" customWidth="1"/>
    <col min="3080" max="3080" width="0.42578125" style="10" customWidth="1"/>
    <col min="3081" max="3081" width="15.42578125" style="10" customWidth="1"/>
    <col min="3082" max="3106" width="12.7109375" style="10" customWidth="1"/>
    <col min="3107" max="3107" width="32.42578125" style="10" bestFit="1" customWidth="1"/>
    <col min="3108" max="3108" width="15.5703125" style="10"/>
    <col min="3109" max="3109" width="0.42578125" style="10" customWidth="1"/>
    <col min="3110" max="3110" width="13.85546875" style="10" bestFit="1" customWidth="1"/>
    <col min="3111" max="3111" width="38.5703125" style="10" customWidth="1"/>
    <col min="3112" max="3112" width="12.7109375" style="10" customWidth="1"/>
    <col min="3113" max="3113" width="16.140625" style="10" bestFit="1" customWidth="1"/>
    <col min="3114" max="3115" width="14.42578125" style="10" customWidth="1"/>
    <col min="3116" max="3116" width="15.42578125" style="10" bestFit="1" customWidth="1"/>
    <col min="3117" max="3117" width="14.7109375" style="10" bestFit="1" customWidth="1"/>
    <col min="3118" max="3118" width="14.42578125" style="10" bestFit="1" customWidth="1"/>
    <col min="3119" max="3119" width="15.42578125" style="10" bestFit="1" customWidth="1"/>
    <col min="3120" max="3120" width="12.7109375" style="10" customWidth="1"/>
    <col min="3121" max="3121" width="14.42578125" style="10" bestFit="1" customWidth="1"/>
    <col min="3122" max="3122" width="16" style="10" bestFit="1" customWidth="1"/>
    <col min="3123" max="3123" width="19.42578125" style="10" bestFit="1" customWidth="1"/>
    <col min="3124" max="3323" width="15.5703125" style="10"/>
    <col min="3324" max="3324" width="0.42578125" style="10" customWidth="1"/>
    <col min="3325" max="3325" width="37" style="10" bestFit="1" customWidth="1"/>
    <col min="3326" max="3326" width="0.42578125" style="10" customWidth="1"/>
    <col min="3327" max="3327" width="46.5703125" style="10" bestFit="1" customWidth="1"/>
    <col min="3328" max="3328" width="0.42578125" style="10" customWidth="1"/>
    <col min="3329" max="3329" width="14.42578125" style="10" customWidth="1"/>
    <col min="3330" max="3330" width="0.42578125" style="10" customWidth="1"/>
    <col min="3331" max="3331" width="15.42578125" style="10" customWidth="1"/>
    <col min="3332" max="3332" width="12.7109375" style="10" customWidth="1"/>
    <col min="3333" max="3333" width="16.28515625" style="10" customWidth="1"/>
    <col min="3334" max="3335" width="14.42578125" style="10" customWidth="1"/>
    <col min="3336" max="3336" width="0.42578125" style="10" customWidth="1"/>
    <col min="3337" max="3337" width="15.42578125" style="10" customWidth="1"/>
    <col min="3338" max="3362" width="12.7109375" style="10" customWidth="1"/>
    <col min="3363" max="3363" width="32.42578125" style="10" bestFit="1" customWidth="1"/>
    <col min="3364" max="3364" width="15.5703125" style="10"/>
    <col min="3365" max="3365" width="0.42578125" style="10" customWidth="1"/>
    <col min="3366" max="3366" width="13.85546875" style="10" bestFit="1" customWidth="1"/>
    <col min="3367" max="3367" width="38.5703125" style="10" customWidth="1"/>
    <col min="3368" max="3368" width="12.7109375" style="10" customWidth="1"/>
    <col min="3369" max="3369" width="16.140625" style="10" bestFit="1" customWidth="1"/>
    <col min="3370" max="3371" width="14.42578125" style="10" customWidth="1"/>
    <col min="3372" max="3372" width="15.42578125" style="10" bestFit="1" customWidth="1"/>
    <col min="3373" max="3373" width="14.7109375" style="10" bestFit="1" customWidth="1"/>
    <col min="3374" max="3374" width="14.42578125" style="10" bestFit="1" customWidth="1"/>
    <col min="3375" max="3375" width="15.42578125" style="10" bestFit="1" customWidth="1"/>
    <col min="3376" max="3376" width="12.7109375" style="10" customWidth="1"/>
    <col min="3377" max="3377" width="14.42578125" style="10" bestFit="1" customWidth="1"/>
    <col min="3378" max="3378" width="16" style="10" bestFit="1" customWidth="1"/>
    <col min="3379" max="3379" width="19.42578125" style="10" bestFit="1" customWidth="1"/>
    <col min="3380" max="3579" width="15.5703125" style="10"/>
    <col min="3580" max="3580" width="0.42578125" style="10" customWidth="1"/>
    <col min="3581" max="3581" width="37" style="10" bestFit="1" customWidth="1"/>
    <col min="3582" max="3582" width="0.42578125" style="10" customWidth="1"/>
    <col min="3583" max="3583" width="46.5703125" style="10" bestFit="1" customWidth="1"/>
    <col min="3584" max="3584" width="0.42578125" style="10" customWidth="1"/>
    <col min="3585" max="3585" width="14.42578125" style="10" customWidth="1"/>
    <col min="3586" max="3586" width="0.42578125" style="10" customWidth="1"/>
    <col min="3587" max="3587" width="15.42578125" style="10" customWidth="1"/>
    <col min="3588" max="3588" width="12.7109375" style="10" customWidth="1"/>
    <col min="3589" max="3589" width="16.28515625" style="10" customWidth="1"/>
    <col min="3590" max="3591" width="14.42578125" style="10" customWidth="1"/>
    <col min="3592" max="3592" width="0.42578125" style="10" customWidth="1"/>
    <col min="3593" max="3593" width="15.42578125" style="10" customWidth="1"/>
    <col min="3594" max="3618" width="12.7109375" style="10" customWidth="1"/>
    <col min="3619" max="3619" width="32.42578125" style="10" bestFit="1" customWidth="1"/>
    <col min="3620" max="3620" width="15.5703125" style="10"/>
    <col min="3621" max="3621" width="0.42578125" style="10" customWidth="1"/>
    <col min="3622" max="3622" width="13.85546875" style="10" bestFit="1" customWidth="1"/>
    <col min="3623" max="3623" width="38.5703125" style="10" customWidth="1"/>
    <col min="3624" max="3624" width="12.7109375" style="10" customWidth="1"/>
    <col min="3625" max="3625" width="16.140625" style="10" bestFit="1" customWidth="1"/>
    <col min="3626" max="3627" width="14.42578125" style="10" customWidth="1"/>
    <col min="3628" max="3628" width="15.42578125" style="10" bestFit="1" customWidth="1"/>
    <col min="3629" max="3629" width="14.7109375" style="10" bestFit="1" customWidth="1"/>
    <col min="3630" max="3630" width="14.42578125" style="10" bestFit="1" customWidth="1"/>
    <col min="3631" max="3631" width="15.42578125" style="10" bestFit="1" customWidth="1"/>
    <col min="3632" max="3632" width="12.7109375" style="10" customWidth="1"/>
    <col min="3633" max="3633" width="14.42578125" style="10" bestFit="1" customWidth="1"/>
    <col min="3634" max="3634" width="16" style="10" bestFit="1" customWidth="1"/>
    <col min="3635" max="3635" width="19.42578125" style="10" bestFit="1" customWidth="1"/>
    <col min="3636" max="3835" width="15.5703125" style="10"/>
    <col min="3836" max="3836" width="0.42578125" style="10" customWidth="1"/>
    <col min="3837" max="3837" width="37" style="10" bestFit="1" customWidth="1"/>
    <col min="3838" max="3838" width="0.42578125" style="10" customWidth="1"/>
    <col min="3839" max="3839" width="46.5703125" style="10" bestFit="1" customWidth="1"/>
    <col min="3840" max="3840" width="0.42578125" style="10" customWidth="1"/>
    <col min="3841" max="3841" width="14.42578125" style="10" customWidth="1"/>
    <col min="3842" max="3842" width="0.42578125" style="10" customWidth="1"/>
    <col min="3843" max="3843" width="15.42578125" style="10" customWidth="1"/>
    <col min="3844" max="3844" width="12.7109375" style="10" customWidth="1"/>
    <col min="3845" max="3845" width="16.28515625" style="10" customWidth="1"/>
    <col min="3846" max="3847" width="14.42578125" style="10" customWidth="1"/>
    <col min="3848" max="3848" width="0.42578125" style="10" customWidth="1"/>
    <col min="3849" max="3849" width="15.42578125" style="10" customWidth="1"/>
    <col min="3850" max="3874" width="12.7109375" style="10" customWidth="1"/>
    <col min="3875" max="3875" width="32.42578125" style="10" bestFit="1" customWidth="1"/>
    <col min="3876" max="3876" width="15.5703125" style="10"/>
    <col min="3877" max="3877" width="0.42578125" style="10" customWidth="1"/>
    <col min="3878" max="3878" width="13.85546875" style="10" bestFit="1" customWidth="1"/>
    <col min="3879" max="3879" width="38.5703125" style="10" customWidth="1"/>
    <col min="3880" max="3880" width="12.7109375" style="10" customWidth="1"/>
    <col min="3881" max="3881" width="16.140625" style="10" bestFit="1" customWidth="1"/>
    <col min="3882" max="3883" width="14.42578125" style="10" customWidth="1"/>
    <col min="3884" max="3884" width="15.42578125" style="10" bestFit="1" customWidth="1"/>
    <col min="3885" max="3885" width="14.7109375" style="10" bestFit="1" customWidth="1"/>
    <col min="3886" max="3886" width="14.42578125" style="10" bestFit="1" customWidth="1"/>
    <col min="3887" max="3887" width="15.42578125" style="10" bestFit="1" customWidth="1"/>
    <col min="3888" max="3888" width="12.7109375" style="10" customWidth="1"/>
    <col min="3889" max="3889" width="14.42578125" style="10" bestFit="1" customWidth="1"/>
    <col min="3890" max="3890" width="16" style="10" bestFit="1" customWidth="1"/>
    <col min="3891" max="3891" width="19.42578125" style="10" bestFit="1" customWidth="1"/>
    <col min="3892" max="4091" width="15.5703125" style="10"/>
    <col min="4092" max="4092" width="0.42578125" style="10" customWidth="1"/>
    <col min="4093" max="4093" width="37" style="10" bestFit="1" customWidth="1"/>
    <col min="4094" max="4094" width="0.42578125" style="10" customWidth="1"/>
    <col min="4095" max="4095" width="46.5703125" style="10" bestFit="1" customWidth="1"/>
    <col min="4096" max="4096" width="0.42578125" style="10" customWidth="1"/>
    <col min="4097" max="4097" width="14.42578125" style="10" customWidth="1"/>
    <col min="4098" max="4098" width="0.42578125" style="10" customWidth="1"/>
    <col min="4099" max="4099" width="15.42578125" style="10" customWidth="1"/>
    <col min="4100" max="4100" width="12.7109375" style="10" customWidth="1"/>
    <col min="4101" max="4101" width="16.28515625" style="10" customWidth="1"/>
    <col min="4102" max="4103" width="14.42578125" style="10" customWidth="1"/>
    <col min="4104" max="4104" width="0.42578125" style="10" customWidth="1"/>
    <col min="4105" max="4105" width="15.42578125" style="10" customWidth="1"/>
    <col min="4106" max="4130" width="12.7109375" style="10" customWidth="1"/>
    <col min="4131" max="4131" width="32.42578125" style="10" bestFit="1" customWidth="1"/>
    <col min="4132" max="4132" width="15.5703125" style="10"/>
    <col min="4133" max="4133" width="0.42578125" style="10" customWidth="1"/>
    <col min="4134" max="4134" width="13.85546875" style="10" bestFit="1" customWidth="1"/>
    <col min="4135" max="4135" width="38.5703125" style="10" customWidth="1"/>
    <col min="4136" max="4136" width="12.7109375" style="10" customWidth="1"/>
    <col min="4137" max="4137" width="16.140625" style="10" bestFit="1" customWidth="1"/>
    <col min="4138" max="4139" width="14.42578125" style="10" customWidth="1"/>
    <col min="4140" max="4140" width="15.42578125" style="10" bestFit="1" customWidth="1"/>
    <col min="4141" max="4141" width="14.7109375" style="10" bestFit="1" customWidth="1"/>
    <col min="4142" max="4142" width="14.42578125" style="10" bestFit="1" customWidth="1"/>
    <col min="4143" max="4143" width="15.42578125" style="10" bestFit="1" customWidth="1"/>
    <col min="4144" max="4144" width="12.7109375" style="10" customWidth="1"/>
    <col min="4145" max="4145" width="14.42578125" style="10" bestFit="1" customWidth="1"/>
    <col min="4146" max="4146" width="16" style="10" bestFit="1" customWidth="1"/>
    <col min="4147" max="4147" width="19.42578125" style="10" bestFit="1" customWidth="1"/>
    <col min="4148" max="4347" width="15.5703125" style="10"/>
    <col min="4348" max="4348" width="0.42578125" style="10" customWidth="1"/>
    <col min="4349" max="4349" width="37" style="10" bestFit="1" customWidth="1"/>
    <col min="4350" max="4350" width="0.42578125" style="10" customWidth="1"/>
    <col min="4351" max="4351" width="46.5703125" style="10" bestFit="1" customWidth="1"/>
    <col min="4352" max="4352" width="0.42578125" style="10" customWidth="1"/>
    <col min="4353" max="4353" width="14.42578125" style="10" customWidth="1"/>
    <col min="4354" max="4354" width="0.42578125" style="10" customWidth="1"/>
    <col min="4355" max="4355" width="15.42578125" style="10" customWidth="1"/>
    <col min="4356" max="4356" width="12.7109375" style="10" customWidth="1"/>
    <col min="4357" max="4357" width="16.28515625" style="10" customWidth="1"/>
    <col min="4358" max="4359" width="14.42578125" style="10" customWidth="1"/>
    <col min="4360" max="4360" width="0.42578125" style="10" customWidth="1"/>
    <col min="4361" max="4361" width="15.42578125" style="10" customWidth="1"/>
    <col min="4362" max="4386" width="12.7109375" style="10" customWidth="1"/>
    <col min="4387" max="4387" width="32.42578125" style="10" bestFit="1" customWidth="1"/>
    <col min="4388" max="4388" width="15.5703125" style="10"/>
    <col min="4389" max="4389" width="0.42578125" style="10" customWidth="1"/>
    <col min="4390" max="4390" width="13.85546875" style="10" bestFit="1" customWidth="1"/>
    <col min="4391" max="4391" width="38.5703125" style="10" customWidth="1"/>
    <col min="4392" max="4392" width="12.7109375" style="10" customWidth="1"/>
    <col min="4393" max="4393" width="16.140625" style="10" bestFit="1" customWidth="1"/>
    <col min="4394" max="4395" width="14.42578125" style="10" customWidth="1"/>
    <col min="4396" max="4396" width="15.42578125" style="10" bestFit="1" customWidth="1"/>
    <col min="4397" max="4397" width="14.7109375" style="10" bestFit="1" customWidth="1"/>
    <col min="4398" max="4398" width="14.42578125" style="10" bestFit="1" customWidth="1"/>
    <col min="4399" max="4399" width="15.42578125" style="10" bestFit="1" customWidth="1"/>
    <col min="4400" max="4400" width="12.7109375" style="10" customWidth="1"/>
    <col min="4401" max="4401" width="14.42578125" style="10" bestFit="1" customWidth="1"/>
    <col min="4402" max="4402" width="16" style="10" bestFit="1" customWidth="1"/>
    <col min="4403" max="4403" width="19.42578125" style="10" bestFit="1" customWidth="1"/>
    <col min="4404" max="4603" width="15.5703125" style="10"/>
    <col min="4604" max="4604" width="0.42578125" style="10" customWidth="1"/>
    <col min="4605" max="4605" width="37" style="10" bestFit="1" customWidth="1"/>
    <col min="4606" max="4606" width="0.42578125" style="10" customWidth="1"/>
    <col min="4607" max="4607" width="46.5703125" style="10" bestFit="1" customWidth="1"/>
    <col min="4608" max="4608" width="0.42578125" style="10" customWidth="1"/>
    <col min="4609" max="4609" width="14.42578125" style="10" customWidth="1"/>
    <col min="4610" max="4610" width="0.42578125" style="10" customWidth="1"/>
    <col min="4611" max="4611" width="15.42578125" style="10" customWidth="1"/>
    <col min="4612" max="4612" width="12.7109375" style="10" customWidth="1"/>
    <col min="4613" max="4613" width="16.28515625" style="10" customWidth="1"/>
    <col min="4614" max="4615" width="14.42578125" style="10" customWidth="1"/>
    <col min="4616" max="4616" width="0.42578125" style="10" customWidth="1"/>
    <col min="4617" max="4617" width="15.42578125" style="10" customWidth="1"/>
    <col min="4618" max="4642" width="12.7109375" style="10" customWidth="1"/>
    <col min="4643" max="4643" width="32.42578125" style="10" bestFit="1" customWidth="1"/>
    <col min="4644" max="4644" width="15.5703125" style="10"/>
    <col min="4645" max="4645" width="0.42578125" style="10" customWidth="1"/>
    <col min="4646" max="4646" width="13.85546875" style="10" bestFit="1" customWidth="1"/>
    <col min="4647" max="4647" width="38.5703125" style="10" customWidth="1"/>
    <col min="4648" max="4648" width="12.7109375" style="10" customWidth="1"/>
    <col min="4649" max="4649" width="16.140625" style="10" bestFit="1" customWidth="1"/>
    <col min="4650" max="4651" width="14.42578125" style="10" customWidth="1"/>
    <col min="4652" max="4652" width="15.42578125" style="10" bestFit="1" customWidth="1"/>
    <col min="4653" max="4653" width="14.7109375" style="10" bestFit="1" customWidth="1"/>
    <col min="4654" max="4654" width="14.42578125" style="10" bestFit="1" customWidth="1"/>
    <col min="4655" max="4655" width="15.42578125" style="10" bestFit="1" customWidth="1"/>
    <col min="4656" max="4656" width="12.7109375" style="10" customWidth="1"/>
    <col min="4657" max="4657" width="14.42578125" style="10" bestFit="1" customWidth="1"/>
    <col min="4658" max="4658" width="16" style="10" bestFit="1" customWidth="1"/>
    <col min="4659" max="4659" width="19.42578125" style="10" bestFit="1" customWidth="1"/>
    <col min="4660" max="4859" width="15.5703125" style="10"/>
    <col min="4860" max="4860" width="0.42578125" style="10" customWidth="1"/>
    <col min="4861" max="4861" width="37" style="10" bestFit="1" customWidth="1"/>
    <col min="4862" max="4862" width="0.42578125" style="10" customWidth="1"/>
    <col min="4863" max="4863" width="46.5703125" style="10" bestFit="1" customWidth="1"/>
    <col min="4864" max="4864" width="0.42578125" style="10" customWidth="1"/>
    <col min="4865" max="4865" width="14.42578125" style="10" customWidth="1"/>
    <col min="4866" max="4866" width="0.42578125" style="10" customWidth="1"/>
    <col min="4867" max="4867" width="15.42578125" style="10" customWidth="1"/>
    <col min="4868" max="4868" width="12.7109375" style="10" customWidth="1"/>
    <col min="4869" max="4869" width="16.28515625" style="10" customWidth="1"/>
    <col min="4870" max="4871" width="14.42578125" style="10" customWidth="1"/>
    <col min="4872" max="4872" width="0.42578125" style="10" customWidth="1"/>
    <col min="4873" max="4873" width="15.42578125" style="10" customWidth="1"/>
    <col min="4874" max="4898" width="12.7109375" style="10" customWidth="1"/>
    <col min="4899" max="4899" width="32.42578125" style="10" bestFit="1" customWidth="1"/>
    <col min="4900" max="4900" width="15.5703125" style="10"/>
    <col min="4901" max="4901" width="0.42578125" style="10" customWidth="1"/>
    <col min="4902" max="4902" width="13.85546875" style="10" bestFit="1" customWidth="1"/>
    <col min="4903" max="4903" width="38.5703125" style="10" customWidth="1"/>
    <col min="4904" max="4904" width="12.7109375" style="10" customWidth="1"/>
    <col min="4905" max="4905" width="16.140625" style="10" bestFit="1" customWidth="1"/>
    <col min="4906" max="4907" width="14.42578125" style="10" customWidth="1"/>
    <col min="4908" max="4908" width="15.42578125" style="10" bestFit="1" customWidth="1"/>
    <col min="4909" max="4909" width="14.7109375" style="10" bestFit="1" customWidth="1"/>
    <col min="4910" max="4910" width="14.42578125" style="10" bestFit="1" customWidth="1"/>
    <col min="4911" max="4911" width="15.42578125" style="10" bestFit="1" customWidth="1"/>
    <col min="4912" max="4912" width="12.7109375" style="10" customWidth="1"/>
    <col min="4913" max="4913" width="14.42578125" style="10" bestFit="1" customWidth="1"/>
    <col min="4914" max="4914" width="16" style="10" bestFit="1" customWidth="1"/>
    <col min="4915" max="4915" width="19.42578125" style="10" bestFit="1" customWidth="1"/>
    <col min="4916" max="5115" width="15.5703125" style="10"/>
    <col min="5116" max="5116" width="0.42578125" style="10" customWidth="1"/>
    <col min="5117" max="5117" width="37" style="10" bestFit="1" customWidth="1"/>
    <col min="5118" max="5118" width="0.42578125" style="10" customWidth="1"/>
    <col min="5119" max="5119" width="46.5703125" style="10" bestFit="1" customWidth="1"/>
    <col min="5120" max="5120" width="0.42578125" style="10" customWidth="1"/>
    <col min="5121" max="5121" width="14.42578125" style="10" customWidth="1"/>
    <col min="5122" max="5122" width="0.42578125" style="10" customWidth="1"/>
    <col min="5123" max="5123" width="15.42578125" style="10" customWidth="1"/>
    <col min="5124" max="5124" width="12.7109375" style="10" customWidth="1"/>
    <col min="5125" max="5125" width="16.28515625" style="10" customWidth="1"/>
    <col min="5126" max="5127" width="14.42578125" style="10" customWidth="1"/>
    <col min="5128" max="5128" width="0.42578125" style="10" customWidth="1"/>
    <col min="5129" max="5129" width="15.42578125" style="10" customWidth="1"/>
    <col min="5130" max="5154" width="12.7109375" style="10" customWidth="1"/>
    <col min="5155" max="5155" width="32.42578125" style="10" bestFit="1" customWidth="1"/>
    <col min="5156" max="5156" width="15.5703125" style="10"/>
    <col min="5157" max="5157" width="0.42578125" style="10" customWidth="1"/>
    <col min="5158" max="5158" width="13.85546875" style="10" bestFit="1" customWidth="1"/>
    <col min="5159" max="5159" width="38.5703125" style="10" customWidth="1"/>
    <col min="5160" max="5160" width="12.7109375" style="10" customWidth="1"/>
    <col min="5161" max="5161" width="16.140625" style="10" bestFit="1" customWidth="1"/>
    <col min="5162" max="5163" width="14.42578125" style="10" customWidth="1"/>
    <col min="5164" max="5164" width="15.42578125" style="10" bestFit="1" customWidth="1"/>
    <col min="5165" max="5165" width="14.7109375" style="10" bestFit="1" customWidth="1"/>
    <col min="5166" max="5166" width="14.42578125" style="10" bestFit="1" customWidth="1"/>
    <col min="5167" max="5167" width="15.42578125" style="10" bestFit="1" customWidth="1"/>
    <col min="5168" max="5168" width="12.7109375" style="10" customWidth="1"/>
    <col min="5169" max="5169" width="14.42578125" style="10" bestFit="1" customWidth="1"/>
    <col min="5170" max="5170" width="16" style="10" bestFit="1" customWidth="1"/>
    <col min="5171" max="5171" width="19.42578125" style="10" bestFit="1" customWidth="1"/>
    <col min="5172" max="5371" width="15.5703125" style="10"/>
    <col min="5372" max="5372" width="0.42578125" style="10" customWidth="1"/>
    <col min="5373" max="5373" width="37" style="10" bestFit="1" customWidth="1"/>
    <col min="5374" max="5374" width="0.42578125" style="10" customWidth="1"/>
    <col min="5375" max="5375" width="46.5703125" style="10" bestFit="1" customWidth="1"/>
    <col min="5376" max="5376" width="0.42578125" style="10" customWidth="1"/>
    <col min="5377" max="5377" width="14.42578125" style="10" customWidth="1"/>
    <col min="5378" max="5378" width="0.42578125" style="10" customWidth="1"/>
    <col min="5379" max="5379" width="15.42578125" style="10" customWidth="1"/>
    <col min="5380" max="5380" width="12.7109375" style="10" customWidth="1"/>
    <col min="5381" max="5381" width="16.28515625" style="10" customWidth="1"/>
    <col min="5382" max="5383" width="14.42578125" style="10" customWidth="1"/>
    <col min="5384" max="5384" width="0.42578125" style="10" customWidth="1"/>
    <col min="5385" max="5385" width="15.42578125" style="10" customWidth="1"/>
    <col min="5386" max="5410" width="12.7109375" style="10" customWidth="1"/>
    <col min="5411" max="5411" width="32.42578125" style="10" bestFit="1" customWidth="1"/>
    <col min="5412" max="5412" width="15.5703125" style="10"/>
    <col min="5413" max="5413" width="0.42578125" style="10" customWidth="1"/>
    <col min="5414" max="5414" width="13.85546875" style="10" bestFit="1" customWidth="1"/>
    <col min="5415" max="5415" width="38.5703125" style="10" customWidth="1"/>
    <col min="5416" max="5416" width="12.7109375" style="10" customWidth="1"/>
    <col min="5417" max="5417" width="16.140625" style="10" bestFit="1" customWidth="1"/>
    <col min="5418" max="5419" width="14.42578125" style="10" customWidth="1"/>
    <col min="5420" max="5420" width="15.42578125" style="10" bestFit="1" customWidth="1"/>
    <col min="5421" max="5421" width="14.7109375" style="10" bestFit="1" customWidth="1"/>
    <col min="5422" max="5422" width="14.42578125" style="10" bestFit="1" customWidth="1"/>
    <col min="5423" max="5423" width="15.42578125" style="10" bestFit="1" customWidth="1"/>
    <col min="5424" max="5424" width="12.7109375" style="10" customWidth="1"/>
    <col min="5425" max="5425" width="14.42578125" style="10" bestFit="1" customWidth="1"/>
    <col min="5426" max="5426" width="16" style="10" bestFit="1" customWidth="1"/>
    <col min="5427" max="5427" width="19.42578125" style="10" bestFit="1" customWidth="1"/>
    <col min="5428" max="5627" width="15.5703125" style="10"/>
    <col min="5628" max="5628" width="0.42578125" style="10" customWidth="1"/>
    <col min="5629" max="5629" width="37" style="10" bestFit="1" customWidth="1"/>
    <col min="5630" max="5630" width="0.42578125" style="10" customWidth="1"/>
    <col min="5631" max="5631" width="46.5703125" style="10" bestFit="1" customWidth="1"/>
    <col min="5632" max="5632" width="0.42578125" style="10" customWidth="1"/>
    <col min="5633" max="5633" width="14.42578125" style="10" customWidth="1"/>
    <col min="5634" max="5634" width="0.42578125" style="10" customWidth="1"/>
    <col min="5635" max="5635" width="15.42578125" style="10" customWidth="1"/>
    <col min="5636" max="5636" width="12.7109375" style="10" customWidth="1"/>
    <col min="5637" max="5637" width="16.28515625" style="10" customWidth="1"/>
    <col min="5638" max="5639" width="14.42578125" style="10" customWidth="1"/>
    <col min="5640" max="5640" width="0.42578125" style="10" customWidth="1"/>
    <col min="5641" max="5641" width="15.42578125" style="10" customWidth="1"/>
    <col min="5642" max="5666" width="12.7109375" style="10" customWidth="1"/>
    <col min="5667" max="5667" width="32.42578125" style="10" bestFit="1" customWidth="1"/>
    <col min="5668" max="5668" width="15.5703125" style="10"/>
    <col min="5669" max="5669" width="0.42578125" style="10" customWidth="1"/>
    <col min="5670" max="5670" width="13.85546875" style="10" bestFit="1" customWidth="1"/>
    <col min="5671" max="5671" width="38.5703125" style="10" customWidth="1"/>
    <col min="5672" max="5672" width="12.7109375" style="10" customWidth="1"/>
    <col min="5673" max="5673" width="16.140625" style="10" bestFit="1" customWidth="1"/>
    <col min="5674" max="5675" width="14.42578125" style="10" customWidth="1"/>
    <col min="5676" max="5676" width="15.42578125" style="10" bestFit="1" customWidth="1"/>
    <col min="5677" max="5677" width="14.7109375" style="10" bestFit="1" customWidth="1"/>
    <col min="5678" max="5678" width="14.42578125" style="10" bestFit="1" customWidth="1"/>
    <col min="5679" max="5679" width="15.42578125" style="10" bestFit="1" customWidth="1"/>
    <col min="5680" max="5680" width="12.7109375" style="10" customWidth="1"/>
    <col min="5681" max="5681" width="14.42578125" style="10" bestFit="1" customWidth="1"/>
    <col min="5682" max="5682" width="16" style="10" bestFit="1" customWidth="1"/>
    <col min="5683" max="5683" width="19.42578125" style="10" bestFit="1" customWidth="1"/>
    <col min="5684" max="5883" width="15.5703125" style="10"/>
    <col min="5884" max="5884" width="0.42578125" style="10" customWidth="1"/>
    <col min="5885" max="5885" width="37" style="10" bestFit="1" customWidth="1"/>
    <col min="5886" max="5886" width="0.42578125" style="10" customWidth="1"/>
    <col min="5887" max="5887" width="46.5703125" style="10" bestFit="1" customWidth="1"/>
    <col min="5888" max="5888" width="0.42578125" style="10" customWidth="1"/>
    <col min="5889" max="5889" width="14.42578125" style="10" customWidth="1"/>
    <col min="5890" max="5890" width="0.42578125" style="10" customWidth="1"/>
    <col min="5891" max="5891" width="15.42578125" style="10" customWidth="1"/>
    <col min="5892" max="5892" width="12.7109375" style="10" customWidth="1"/>
    <col min="5893" max="5893" width="16.28515625" style="10" customWidth="1"/>
    <col min="5894" max="5895" width="14.42578125" style="10" customWidth="1"/>
    <col min="5896" max="5896" width="0.42578125" style="10" customWidth="1"/>
    <col min="5897" max="5897" width="15.42578125" style="10" customWidth="1"/>
    <col min="5898" max="5922" width="12.7109375" style="10" customWidth="1"/>
    <col min="5923" max="5923" width="32.42578125" style="10" bestFit="1" customWidth="1"/>
    <col min="5924" max="5924" width="15.5703125" style="10"/>
    <col min="5925" max="5925" width="0.42578125" style="10" customWidth="1"/>
    <col min="5926" max="5926" width="13.85546875" style="10" bestFit="1" customWidth="1"/>
    <col min="5927" max="5927" width="38.5703125" style="10" customWidth="1"/>
    <col min="5928" max="5928" width="12.7109375" style="10" customWidth="1"/>
    <col min="5929" max="5929" width="16.140625" style="10" bestFit="1" customWidth="1"/>
    <col min="5930" max="5931" width="14.42578125" style="10" customWidth="1"/>
    <col min="5932" max="5932" width="15.42578125" style="10" bestFit="1" customWidth="1"/>
    <col min="5933" max="5933" width="14.7109375" style="10" bestFit="1" customWidth="1"/>
    <col min="5934" max="5934" width="14.42578125" style="10" bestFit="1" customWidth="1"/>
    <col min="5935" max="5935" width="15.42578125" style="10" bestFit="1" customWidth="1"/>
    <col min="5936" max="5936" width="12.7109375" style="10" customWidth="1"/>
    <col min="5937" max="5937" width="14.42578125" style="10" bestFit="1" customWidth="1"/>
    <col min="5938" max="5938" width="16" style="10" bestFit="1" customWidth="1"/>
    <col min="5939" max="5939" width="19.42578125" style="10" bestFit="1" customWidth="1"/>
    <col min="5940" max="6139" width="15.5703125" style="10"/>
    <col min="6140" max="6140" width="0.42578125" style="10" customWidth="1"/>
    <col min="6141" max="6141" width="37" style="10" bestFit="1" customWidth="1"/>
    <col min="6142" max="6142" width="0.42578125" style="10" customWidth="1"/>
    <col min="6143" max="6143" width="46.5703125" style="10" bestFit="1" customWidth="1"/>
    <col min="6144" max="6144" width="0.42578125" style="10" customWidth="1"/>
    <col min="6145" max="6145" width="14.42578125" style="10" customWidth="1"/>
    <col min="6146" max="6146" width="0.42578125" style="10" customWidth="1"/>
    <col min="6147" max="6147" width="15.42578125" style="10" customWidth="1"/>
    <col min="6148" max="6148" width="12.7109375" style="10" customWidth="1"/>
    <col min="6149" max="6149" width="16.28515625" style="10" customWidth="1"/>
    <col min="6150" max="6151" width="14.42578125" style="10" customWidth="1"/>
    <col min="6152" max="6152" width="0.42578125" style="10" customWidth="1"/>
    <col min="6153" max="6153" width="15.42578125" style="10" customWidth="1"/>
    <col min="6154" max="6178" width="12.7109375" style="10" customWidth="1"/>
    <col min="6179" max="6179" width="32.42578125" style="10" bestFit="1" customWidth="1"/>
    <col min="6180" max="6180" width="15.5703125" style="10"/>
    <col min="6181" max="6181" width="0.42578125" style="10" customWidth="1"/>
    <col min="6182" max="6182" width="13.85546875" style="10" bestFit="1" customWidth="1"/>
    <col min="6183" max="6183" width="38.5703125" style="10" customWidth="1"/>
    <col min="6184" max="6184" width="12.7109375" style="10" customWidth="1"/>
    <col min="6185" max="6185" width="16.140625" style="10" bestFit="1" customWidth="1"/>
    <col min="6186" max="6187" width="14.42578125" style="10" customWidth="1"/>
    <col min="6188" max="6188" width="15.42578125" style="10" bestFit="1" customWidth="1"/>
    <col min="6189" max="6189" width="14.7109375" style="10" bestFit="1" customWidth="1"/>
    <col min="6190" max="6190" width="14.42578125" style="10" bestFit="1" customWidth="1"/>
    <col min="6191" max="6191" width="15.42578125" style="10" bestFit="1" customWidth="1"/>
    <col min="6192" max="6192" width="12.7109375" style="10" customWidth="1"/>
    <col min="6193" max="6193" width="14.42578125" style="10" bestFit="1" customWidth="1"/>
    <col min="6194" max="6194" width="16" style="10" bestFit="1" customWidth="1"/>
    <col min="6195" max="6195" width="19.42578125" style="10" bestFit="1" customWidth="1"/>
    <col min="6196" max="6395" width="15.5703125" style="10"/>
    <col min="6396" max="6396" width="0.42578125" style="10" customWidth="1"/>
    <col min="6397" max="6397" width="37" style="10" bestFit="1" customWidth="1"/>
    <col min="6398" max="6398" width="0.42578125" style="10" customWidth="1"/>
    <col min="6399" max="6399" width="46.5703125" style="10" bestFit="1" customWidth="1"/>
    <col min="6400" max="6400" width="0.42578125" style="10" customWidth="1"/>
    <col min="6401" max="6401" width="14.42578125" style="10" customWidth="1"/>
    <col min="6402" max="6402" width="0.42578125" style="10" customWidth="1"/>
    <col min="6403" max="6403" width="15.42578125" style="10" customWidth="1"/>
    <col min="6404" max="6404" width="12.7109375" style="10" customWidth="1"/>
    <col min="6405" max="6405" width="16.28515625" style="10" customWidth="1"/>
    <col min="6406" max="6407" width="14.42578125" style="10" customWidth="1"/>
    <col min="6408" max="6408" width="0.42578125" style="10" customWidth="1"/>
    <col min="6409" max="6409" width="15.42578125" style="10" customWidth="1"/>
    <col min="6410" max="6434" width="12.7109375" style="10" customWidth="1"/>
    <col min="6435" max="6435" width="32.42578125" style="10" bestFit="1" customWidth="1"/>
    <col min="6436" max="6436" width="15.5703125" style="10"/>
    <col min="6437" max="6437" width="0.42578125" style="10" customWidth="1"/>
    <col min="6438" max="6438" width="13.85546875" style="10" bestFit="1" customWidth="1"/>
    <col min="6439" max="6439" width="38.5703125" style="10" customWidth="1"/>
    <col min="6440" max="6440" width="12.7109375" style="10" customWidth="1"/>
    <col min="6441" max="6441" width="16.140625" style="10" bestFit="1" customWidth="1"/>
    <col min="6442" max="6443" width="14.42578125" style="10" customWidth="1"/>
    <col min="6444" max="6444" width="15.42578125" style="10" bestFit="1" customWidth="1"/>
    <col min="6445" max="6445" width="14.7109375" style="10" bestFit="1" customWidth="1"/>
    <col min="6446" max="6446" width="14.42578125" style="10" bestFit="1" customWidth="1"/>
    <col min="6447" max="6447" width="15.42578125" style="10" bestFit="1" customWidth="1"/>
    <col min="6448" max="6448" width="12.7109375" style="10" customWidth="1"/>
    <col min="6449" max="6449" width="14.42578125" style="10" bestFit="1" customWidth="1"/>
    <col min="6450" max="6450" width="16" style="10" bestFit="1" customWidth="1"/>
    <col min="6451" max="6451" width="19.42578125" style="10" bestFit="1" customWidth="1"/>
    <col min="6452" max="6651" width="15.5703125" style="10"/>
    <col min="6652" max="6652" width="0.42578125" style="10" customWidth="1"/>
    <col min="6653" max="6653" width="37" style="10" bestFit="1" customWidth="1"/>
    <col min="6654" max="6654" width="0.42578125" style="10" customWidth="1"/>
    <col min="6655" max="6655" width="46.5703125" style="10" bestFit="1" customWidth="1"/>
    <col min="6656" max="6656" width="0.42578125" style="10" customWidth="1"/>
    <col min="6657" max="6657" width="14.42578125" style="10" customWidth="1"/>
    <col min="6658" max="6658" width="0.42578125" style="10" customWidth="1"/>
    <col min="6659" max="6659" width="15.42578125" style="10" customWidth="1"/>
    <col min="6660" max="6660" width="12.7109375" style="10" customWidth="1"/>
    <col min="6661" max="6661" width="16.28515625" style="10" customWidth="1"/>
    <col min="6662" max="6663" width="14.42578125" style="10" customWidth="1"/>
    <col min="6664" max="6664" width="0.42578125" style="10" customWidth="1"/>
    <col min="6665" max="6665" width="15.42578125" style="10" customWidth="1"/>
    <col min="6666" max="6690" width="12.7109375" style="10" customWidth="1"/>
    <col min="6691" max="6691" width="32.42578125" style="10" bestFit="1" customWidth="1"/>
    <col min="6692" max="6692" width="15.5703125" style="10"/>
    <col min="6693" max="6693" width="0.42578125" style="10" customWidth="1"/>
    <col min="6694" max="6694" width="13.85546875" style="10" bestFit="1" customWidth="1"/>
    <col min="6695" max="6695" width="38.5703125" style="10" customWidth="1"/>
    <col min="6696" max="6696" width="12.7109375" style="10" customWidth="1"/>
    <col min="6697" max="6697" width="16.140625" style="10" bestFit="1" customWidth="1"/>
    <col min="6698" max="6699" width="14.42578125" style="10" customWidth="1"/>
    <col min="6700" max="6700" width="15.42578125" style="10" bestFit="1" customWidth="1"/>
    <col min="6701" max="6701" width="14.7109375" style="10" bestFit="1" customWidth="1"/>
    <col min="6702" max="6702" width="14.42578125" style="10" bestFit="1" customWidth="1"/>
    <col min="6703" max="6703" width="15.42578125" style="10" bestFit="1" customWidth="1"/>
    <col min="6704" max="6704" width="12.7109375" style="10" customWidth="1"/>
    <col min="6705" max="6705" width="14.42578125" style="10" bestFit="1" customWidth="1"/>
    <col min="6706" max="6706" width="16" style="10" bestFit="1" customWidth="1"/>
    <col min="6707" max="6707" width="19.42578125" style="10" bestFit="1" customWidth="1"/>
    <col min="6708" max="6907" width="15.5703125" style="10"/>
    <col min="6908" max="6908" width="0.42578125" style="10" customWidth="1"/>
    <col min="6909" max="6909" width="37" style="10" bestFit="1" customWidth="1"/>
    <col min="6910" max="6910" width="0.42578125" style="10" customWidth="1"/>
    <col min="6911" max="6911" width="46.5703125" style="10" bestFit="1" customWidth="1"/>
    <col min="6912" max="6912" width="0.42578125" style="10" customWidth="1"/>
    <col min="6913" max="6913" width="14.42578125" style="10" customWidth="1"/>
    <col min="6914" max="6914" width="0.42578125" style="10" customWidth="1"/>
    <col min="6915" max="6915" width="15.42578125" style="10" customWidth="1"/>
    <col min="6916" max="6916" width="12.7109375" style="10" customWidth="1"/>
    <col min="6917" max="6917" width="16.28515625" style="10" customWidth="1"/>
    <col min="6918" max="6919" width="14.42578125" style="10" customWidth="1"/>
    <col min="6920" max="6920" width="0.42578125" style="10" customWidth="1"/>
    <col min="6921" max="6921" width="15.42578125" style="10" customWidth="1"/>
    <col min="6922" max="6946" width="12.7109375" style="10" customWidth="1"/>
    <col min="6947" max="6947" width="32.42578125" style="10" bestFit="1" customWidth="1"/>
    <col min="6948" max="6948" width="15.5703125" style="10"/>
    <col min="6949" max="6949" width="0.42578125" style="10" customWidth="1"/>
    <col min="6950" max="6950" width="13.85546875" style="10" bestFit="1" customWidth="1"/>
    <col min="6951" max="6951" width="38.5703125" style="10" customWidth="1"/>
    <col min="6952" max="6952" width="12.7109375" style="10" customWidth="1"/>
    <col min="6953" max="6953" width="16.140625" style="10" bestFit="1" customWidth="1"/>
    <col min="6954" max="6955" width="14.42578125" style="10" customWidth="1"/>
    <col min="6956" max="6956" width="15.42578125" style="10" bestFit="1" customWidth="1"/>
    <col min="6957" max="6957" width="14.7109375" style="10" bestFit="1" customWidth="1"/>
    <col min="6958" max="6958" width="14.42578125" style="10" bestFit="1" customWidth="1"/>
    <col min="6959" max="6959" width="15.42578125" style="10" bestFit="1" customWidth="1"/>
    <col min="6960" max="6960" width="12.7109375" style="10" customWidth="1"/>
    <col min="6961" max="6961" width="14.42578125" style="10" bestFit="1" customWidth="1"/>
    <col min="6962" max="6962" width="16" style="10" bestFit="1" customWidth="1"/>
    <col min="6963" max="6963" width="19.42578125" style="10" bestFit="1" customWidth="1"/>
    <col min="6964" max="7163" width="15.5703125" style="10"/>
    <col min="7164" max="7164" width="0.42578125" style="10" customWidth="1"/>
    <col min="7165" max="7165" width="37" style="10" bestFit="1" customWidth="1"/>
    <col min="7166" max="7166" width="0.42578125" style="10" customWidth="1"/>
    <col min="7167" max="7167" width="46.5703125" style="10" bestFit="1" customWidth="1"/>
    <col min="7168" max="7168" width="0.42578125" style="10" customWidth="1"/>
    <col min="7169" max="7169" width="14.42578125" style="10" customWidth="1"/>
    <col min="7170" max="7170" width="0.42578125" style="10" customWidth="1"/>
    <col min="7171" max="7171" width="15.42578125" style="10" customWidth="1"/>
    <col min="7172" max="7172" width="12.7109375" style="10" customWidth="1"/>
    <col min="7173" max="7173" width="16.28515625" style="10" customWidth="1"/>
    <col min="7174" max="7175" width="14.42578125" style="10" customWidth="1"/>
    <col min="7176" max="7176" width="0.42578125" style="10" customWidth="1"/>
    <col min="7177" max="7177" width="15.42578125" style="10" customWidth="1"/>
    <col min="7178" max="7202" width="12.7109375" style="10" customWidth="1"/>
    <col min="7203" max="7203" width="32.42578125" style="10" bestFit="1" customWidth="1"/>
    <col min="7204" max="7204" width="15.5703125" style="10"/>
    <col min="7205" max="7205" width="0.42578125" style="10" customWidth="1"/>
    <col min="7206" max="7206" width="13.85546875" style="10" bestFit="1" customWidth="1"/>
    <col min="7207" max="7207" width="38.5703125" style="10" customWidth="1"/>
    <col min="7208" max="7208" width="12.7109375" style="10" customWidth="1"/>
    <col min="7209" max="7209" width="16.140625" style="10" bestFit="1" customWidth="1"/>
    <col min="7210" max="7211" width="14.42578125" style="10" customWidth="1"/>
    <col min="7212" max="7212" width="15.42578125" style="10" bestFit="1" customWidth="1"/>
    <col min="7213" max="7213" width="14.7109375" style="10" bestFit="1" customWidth="1"/>
    <col min="7214" max="7214" width="14.42578125" style="10" bestFit="1" customWidth="1"/>
    <col min="7215" max="7215" width="15.42578125" style="10" bestFit="1" customWidth="1"/>
    <col min="7216" max="7216" width="12.7109375" style="10" customWidth="1"/>
    <col min="7217" max="7217" width="14.42578125" style="10" bestFit="1" customWidth="1"/>
    <col min="7218" max="7218" width="16" style="10" bestFit="1" customWidth="1"/>
    <col min="7219" max="7219" width="19.42578125" style="10" bestFit="1" customWidth="1"/>
    <col min="7220" max="7419" width="15.5703125" style="10"/>
    <col min="7420" max="7420" width="0.42578125" style="10" customWidth="1"/>
    <col min="7421" max="7421" width="37" style="10" bestFit="1" customWidth="1"/>
    <col min="7422" max="7422" width="0.42578125" style="10" customWidth="1"/>
    <col min="7423" max="7423" width="46.5703125" style="10" bestFit="1" customWidth="1"/>
    <col min="7424" max="7424" width="0.42578125" style="10" customWidth="1"/>
    <col min="7425" max="7425" width="14.42578125" style="10" customWidth="1"/>
    <col min="7426" max="7426" width="0.42578125" style="10" customWidth="1"/>
    <col min="7427" max="7427" width="15.42578125" style="10" customWidth="1"/>
    <col min="7428" max="7428" width="12.7109375" style="10" customWidth="1"/>
    <col min="7429" max="7429" width="16.28515625" style="10" customWidth="1"/>
    <col min="7430" max="7431" width="14.42578125" style="10" customWidth="1"/>
    <col min="7432" max="7432" width="0.42578125" style="10" customWidth="1"/>
    <col min="7433" max="7433" width="15.42578125" style="10" customWidth="1"/>
    <col min="7434" max="7458" width="12.7109375" style="10" customWidth="1"/>
    <col min="7459" max="7459" width="32.42578125" style="10" bestFit="1" customWidth="1"/>
    <col min="7460" max="7460" width="15.5703125" style="10"/>
    <col min="7461" max="7461" width="0.42578125" style="10" customWidth="1"/>
    <col min="7462" max="7462" width="13.85546875" style="10" bestFit="1" customWidth="1"/>
    <col min="7463" max="7463" width="38.5703125" style="10" customWidth="1"/>
    <col min="7464" max="7464" width="12.7109375" style="10" customWidth="1"/>
    <col min="7465" max="7465" width="16.140625" style="10" bestFit="1" customWidth="1"/>
    <col min="7466" max="7467" width="14.42578125" style="10" customWidth="1"/>
    <col min="7468" max="7468" width="15.42578125" style="10" bestFit="1" customWidth="1"/>
    <col min="7469" max="7469" width="14.7109375" style="10" bestFit="1" customWidth="1"/>
    <col min="7470" max="7470" width="14.42578125" style="10" bestFit="1" customWidth="1"/>
    <col min="7471" max="7471" width="15.42578125" style="10" bestFit="1" customWidth="1"/>
    <col min="7472" max="7472" width="12.7109375" style="10" customWidth="1"/>
    <col min="7473" max="7473" width="14.42578125" style="10" bestFit="1" customWidth="1"/>
    <col min="7474" max="7474" width="16" style="10" bestFit="1" customWidth="1"/>
    <col min="7475" max="7475" width="19.42578125" style="10" bestFit="1" customWidth="1"/>
    <col min="7476" max="7675" width="15.5703125" style="10"/>
    <col min="7676" max="7676" width="0.42578125" style="10" customWidth="1"/>
    <col min="7677" max="7677" width="37" style="10" bestFit="1" customWidth="1"/>
    <col min="7678" max="7678" width="0.42578125" style="10" customWidth="1"/>
    <col min="7679" max="7679" width="46.5703125" style="10" bestFit="1" customWidth="1"/>
    <col min="7680" max="7680" width="0.42578125" style="10" customWidth="1"/>
    <col min="7681" max="7681" width="14.42578125" style="10" customWidth="1"/>
    <col min="7682" max="7682" width="0.42578125" style="10" customWidth="1"/>
    <col min="7683" max="7683" width="15.42578125" style="10" customWidth="1"/>
    <col min="7684" max="7684" width="12.7109375" style="10" customWidth="1"/>
    <col min="7685" max="7685" width="16.28515625" style="10" customWidth="1"/>
    <col min="7686" max="7687" width="14.42578125" style="10" customWidth="1"/>
    <col min="7688" max="7688" width="0.42578125" style="10" customWidth="1"/>
    <col min="7689" max="7689" width="15.42578125" style="10" customWidth="1"/>
    <col min="7690" max="7714" width="12.7109375" style="10" customWidth="1"/>
    <col min="7715" max="7715" width="32.42578125" style="10" bestFit="1" customWidth="1"/>
    <col min="7716" max="7716" width="15.5703125" style="10"/>
    <col min="7717" max="7717" width="0.42578125" style="10" customWidth="1"/>
    <col min="7718" max="7718" width="13.85546875" style="10" bestFit="1" customWidth="1"/>
    <col min="7719" max="7719" width="38.5703125" style="10" customWidth="1"/>
    <col min="7720" max="7720" width="12.7109375" style="10" customWidth="1"/>
    <col min="7721" max="7721" width="16.140625" style="10" bestFit="1" customWidth="1"/>
    <col min="7722" max="7723" width="14.42578125" style="10" customWidth="1"/>
    <col min="7724" max="7724" width="15.42578125" style="10" bestFit="1" customWidth="1"/>
    <col min="7725" max="7725" width="14.7109375" style="10" bestFit="1" customWidth="1"/>
    <col min="7726" max="7726" width="14.42578125" style="10" bestFit="1" customWidth="1"/>
    <col min="7727" max="7727" width="15.42578125" style="10" bestFit="1" customWidth="1"/>
    <col min="7728" max="7728" width="12.7109375" style="10" customWidth="1"/>
    <col min="7729" max="7729" width="14.42578125" style="10" bestFit="1" customWidth="1"/>
    <col min="7730" max="7730" width="16" style="10" bestFit="1" customWidth="1"/>
    <col min="7731" max="7731" width="19.42578125" style="10" bestFit="1" customWidth="1"/>
    <col min="7732" max="7931" width="15.5703125" style="10"/>
    <col min="7932" max="7932" width="0.42578125" style="10" customWidth="1"/>
    <col min="7933" max="7933" width="37" style="10" bestFit="1" customWidth="1"/>
    <col min="7934" max="7934" width="0.42578125" style="10" customWidth="1"/>
    <col min="7935" max="7935" width="46.5703125" style="10" bestFit="1" customWidth="1"/>
    <col min="7936" max="7936" width="0.42578125" style="10" customWidth="1"/>
    <col min="7937" max="7937" width="14.42578125" style="10" customWidth="1"/>
    <col min="7938" max="7938" width="0.42578125" style="10" customWidth="1"/>
    <col min="7939" max="7939" width="15.42578125" style="10" customWidth="1"/>
    <col min="7940" max="7940" width="12.7109375" style="10" customWidth="1"/>
    <col min="7941" max="7941" width="16.28515625" style="10" customWidth="1"/>
    <col min="7942" max="7943" width="14.42578125" style="10" customWidth="1"/>
    <col min="7944" max="7944" width="0.42578125" style="10" customWidth="1"/>
    <col min="7945" max="7945" width="15.42578125" style="10" customWidth="1"/>
    <col min="7946" max="7970" width="12.7109375" style="10" customWidth="1"/>
    <col min="7971" max="7971" width="32.42578125" style="10" bestFit="1" customWidth="1"/>
    <col min="7972" max="7972" width="15.5703125" style="10"/>
    <col min="7973" max="7973" width="0.42578125" style="10" customWidth="1"/>
    <col min="7974" max="7974" width="13.85546875" style="10" bestFit="1" customWidth="1"/>
    <col min="7975" max="7975" width="38.5703125" style="10" customWidth="1"/>
    <col min="7976" max="7976" width="12.7109375" style="10" customWidth="1"/>
    <col min="7977" max="7977" width="16.140625" style="10" bestFit="1" customWidth="1"/>
    <col min="7978" max="7979" width="14.42578125" style="10" customWidth="1"/>
    <col min="7980" max="7980" width="15.42578125" style="10" bestFit="1" customWidth="1"/>
    <col min="7981" max="7981" width="14.7109375" style="10" bestFit="1" customWidth="1"/>
    <col min="7982" max="7982" width="14.42578125" style="10" bestFit="1" customWidth="1"/>
    <col min="7983" max="7983" width="15.42578125" style="10" bestFit="1" customWidth="1"/>
    <col min="7984" max="7984" width="12.7109375" style="10" customWidth="1"/>
    <col min="7985" max="7985" width="14.42578125" style="10" bestFit="1" customWidth="1"/>
    <col min="7986" max="7986" width="16" style="10" bestFit="1" customWidth="1"/>
    <col min="7987" max="7987" width="19.42578125" style="10" bestFit="1" customWidth="1"/>
    <col min="7988" max="8187" width="15.5703125" style="10"/>
    <col min="8188" max="8188" width="0.42578125" style="10" customWidth="1"/>
    <col min="8189" max="8189" width="37" style="10" bestFit="1" customWidth="1"/>
    <col min="8190" max="8190" width="0.42578125" style="10" customWidth="1"/>
    <col min="8191" max="8191" width="46.5703125" style="10" bestFit="1" customWidth="1"/>
    <col min="8192" max="8192" width="0.42578125" style="10" customWidth="1"/>
    <col min="8193" max="8193" width="14.42578125" style="10" customWidth="1"/>
    <col min="8194" max="8194" width="0.42578125" style="10" customWidth="1"/>
    <col min="8195" max="8195" width="15.42578125" style="10" customWidth="1"/>
    <col min="8196" max="8196" width="12.7109375" style="10" customWidth="1"/>
    <col min="8197" max="8197" width="16.28515625" style="10" customWidth="1"/>
    <col min="8198" max="8199" width="14.42578125" style="10" customWidth="1"/>
    <col min="8200" max="8200" width="0.42578125" style="10" customWidth="1"/>
    <col min="8201" max="8201" width="15.42578125" style="10" customWidth="1"/>
    <col min="8202" max="8226" width="12.7109375" style="10" customWidth="1"/>
    <col min="8227" max="8227" width="32.42578125" style="10" bestFit="1" customWidth="1"/>
    <col min="8228" max="8228" width="15.5703125" style="10"/>
    <col min="8229" max="8229" width="0.42578125" style="10" customWidth="1"/>
    <col min="8230" max="8230" width="13.85546875" style="10" bestFit="1" customWidth="1"/>
    <col min="8231" max="8231" width="38.5703125" style="10" customWidth="1"/>
    <col min="8232" max="8232" width="12.7109375" style="10" customWidth="1"/>
    <col min="8233" max="8233" width="16.140625" style="10" bestFit="1" customWidth="1"/>
    <col min="8234" max="8235" width="14.42578125" style="10" customWidth="1"/>
    <col min="8236" max="8236" width="15.42578125" style="10" bestFit="1" customWidth="1"/>
    <col min="8237" max="8237" width="14.7109375" style="10" bestFit="1" customWidth="1"/>
    <col min="8238" max="8238" width="14.42578125" style="10" bestFit="1" customWidth="1"/>
    <col min="8239" max="8239" width="15.42578125" style="10" bestFit="1" customWidth="1"/>
    <col min="8240" max="8240" width="12.7109375" style="10" customWidth="1"/>
    <col min="8241" max="8241" width="14.42578125" style="10" bestFit="1" customWidth="1"/>
    <col min="8242" max="8242" width="16" style="10" bestFit="1" customWidth="1"/>
    <col min="8243" max="8243" width="19.42578125" style="10" bestFit="1" customWidth="1"/>
    <col min="8244" max="8443" width="15.5703125" style="10"/>
    <col min="8444" max="8444" width="0.42578125" style="10" customWidth="1"/>
    <col min="8445" max="8445" width="37" style="10" bestFit="1" customWidth="1"/>
    <col min="8446" max="8446" width="0.42578125" style="10" customWidth="1"/>
    <col min="8447" max="8447" width="46.5703125" style="10" bestFit="1" customWidth="1"/>
    <col min="8448" max="8448" width="0.42578125" style="10" customWidth="1"/>
    <col min="8449" max="8449" width="14.42578125" style="10" customWidth="1"/>
    <col min="8450" max="8450" width="0.42578125" style="10" customWidth="1"/>
    <col min="8451" max="8451" width="15.42578125" style="10" customWidth="1"/>
    <col min="8452" max="8452" width="12.7109375" style="10" customWidth="1"/>
    <col min="8453" max="8453" width="16.28515625" style="10" customWidth="1"/>
    <col min="8454" max="8455" width="14.42578125" style="10" customWidth="1"/>
    <col min="8456" max="8456" width="0.42578125" style="10" customWidth="1"/>
    <col min="8457" max="8457" width="15.42578125" style="10" customWidth="1"/>
    <col min="8458" max="8482" width="12.7109375" style="10" customWidth="1"/>
    <col min="8483" max="8483" width="32.42578125" style="10" bestFit="1" customWidth="1"/>
    <col min="8484" max="8484" width="15.5703125" style="10"/>
    <col min="8485" max="8485" width="0.42578125" style="10" customWidth="1"/>
    <col min="8486" max="8486" width="13.85546875" style="10" bestFit="1" customWidth="1"/>
    <col min="8487" max="8487" width="38.5703125" style="10" customWidth="1"/>
    <col min="8488" max="8488" width="12.7109375" style="10" customWidth="1"/>
    <col min="8489" max="8489" width="16.140625" style="10" bestFit="1" customWidth="1"/>
    <col min="8490" max="8491" width="14.42578125" style="10" customWidth="1"/>
    <col min="8492" max="8492" width="15.42578125" style="10" bestFit="1" customWidth="1"/>
    <col min="8493" max="8493" width="14.7109375" style="10" bestFit="1" customWidth="1"/>
    <col min="8494" max="8494" width="14.42578125" style="10" bestFit="1" customWidth="1"/>
    <col min="8495" max="8495" width="15.42578125" style="10" bestFit="1" customWidth="1"/>
    <col min="8496" max="8496" width="12.7109375" style="10" customWidth="1"/>
    <col min="8497" max="8497" width="14.42578125" style="10" bestFit="1" customWidth="1"/>
    <col min="8498" max="8498" width="16" style="10" bestFit="1" customWidth="1"/>
    <col min="8499" max="8499" width="19.42578125" style="10" bestFit="1" customWidth="1"/>
    <col min="8500" max="8699" width="15.5703125" style="10"/>
    <col min="8700" max="8700" width="0.42578125" style="10" customWidth="1"/>
    <col min="8701" max="8701" width="37" style="10" bestFit="1" customWidth="1"/>
    <col min="8702" max="8702" width="0.42578125" style="10" customWidth="1"/>
    <col min="8703" max="8703" width="46.5703125" style="10" bestFit="1" customWidth="1"/>
    <col min="8704" max="8704" width="0.42578125" style="10" customWidth="1"/>
    <col min="8705" max="8705" width="14.42578125" style="10" customWidth="1"/>
    <col min="8706" max="8706" width="0.42578125" style="10" customWidth="1"/>
    <col min="8707" max="8707" width="15.42578125" style="10" customWidth="1"/>
    <col min="8708" max="8708" width="12.7109375" style="10" customWidth="1"/>
    <col min="8709" max="8709" width="16.28515625" style="10" customWidth="1"/>
    <col min="8710" max="8711" width="14.42578125" style="10" customWidth="1"/>
    <col min="8712" max="8712" width="0.42578125" style="10" customWidth="1"/>
    <col min="8713" max="8713" width="15.42578125" style="10" customWidth="1"/>
    <col min="8714" max="8738" width="12.7109375" style="10" customWidth="1"/>
    <col min="8739" max="8739" width="32.42578125" style="10" bestFit="1" customWidth="1"/>
    <col min="8740" max="8740" width="15.5703125" style="10"/>
    <col min="8741" max="8741" width="0.42578125" style="10" customWidth="1"/>
    <col min="8742" max="8742" width="13.85546875" style="10" bestFit="1" customWidth="1"/>
    <col min="8743" max="8743" width="38.5703125" style="10" customWidth="1"/>
    <col min="8744" max="8744" width="12.7109375" style="10" customWidth="1"/>
    <col min="8745" max="8745" width="16.140625" style="10" bestFit="1" customWidth="1"/>
    <col min="8746" max="8747" width="14.42578125" style="10" customWidth="1"/>
    <col min="8748" max="8748" width="15.42578125" style="10" bestFit="1" customWidth="1"/>
    <col min="8749" max="8749" width="14.7109375" style="10" bestFit="1" customWidth="1"/>
    <col min="8750" max="8750" width="14.42578125" style="10" bestFit="1" customWidth="1"/>
    <col min="8751" max="8751" width="15.42578125" style="10" bestFit="1" customWidth="1"/>
    <col min="8752" max="8752" width="12.7109375" style="10" customWidth="1"/>
    <col min="8753" max="8753" width="14.42578125" style="10" bestFit="1" customWidth="1"/>
    <col min="8754" max="8754" width="16" style="10" bestFit="1" customWidth="1"/>
    <col min="8755" max="8755" width="19.42578125" style="10" bestFit="1" customWidth="1"/>
    <col min="8756" max="8955" width="15.5703125" style="10"/>
    <col min="8956" max="8956" width="0.42578125" style="10" customWidth="1"/>
    <col min="8957" max="8957" width="37" style="10" bestFit="1" customWidth="1"/>
    <col min="8958" max="8958" width="0.42578125" style="10" customWidth="1"/>
    <col min="8959" max="8959" width="46.5703125" style="10" bestFit="1" customWidth="1"/>
    <col min="8960" max="8960" width="0.42578125" style="10" customWidth="1"/>
    <col min="8961" max="8961" width="14.42578125" style="10" customWidth="1"/>
    <col min="8962" max="8962" width="0.42578125" style="10" customWidth="1"/>
    <col min="8963" max="8963" width="15.42578125" style="10" customWidth="1"/>
    <col min="8964" max="8964" width="12.7109375" style="10" customWidth="1"/>
    <col min="8965" max="8965" width="16.28515625" style="10" customWidth="1"/>
    <col min="8966" max="8967" width="14.42578125" style="10" customWidth="1"/>
    <col min="8968" max="8968" width="0.42578125" style="10" customWidth="1"/>
    <col min="8969" max="8969" width="15.42578125" style="10" customWidth="1"/>
    <col min="8970" max="8994" width="12.7109375" style="10" customWidth="1"/>
    <col min="8995" max="8995" width="32.42578125" style="10" bestFit="1" customWidth="1"/>
    <col min="8996" max="8996" width="15.5703125" style="10"/>
    <col min="8997" max="8997" width="0.42578125" style="10" customWidth="1"/>
    <col min="8998" max="8998" width="13.85546875" style="10" bestFit="1" customWidth="1"/>
    <col min="8999" max="8999" width="38.5703125" style="10" customWidth="1"/>
    <col min="9000" max="9000" width="12.7109375" style="10" customWidth="1"/>
    <col min="9001" max="9001" width="16.140625" style="10" bestFit="1" customWidth="1"/>
    <col min="9002" max="9003" width="14.42578125" style="10" customWidth="1"/>
    <col min="9004" max="9004" width="15.42578125" style="10" bestFit="1" customWidth="1"/>
    <col min="9005" max="9005" width="14.7109375" style="10" bestFit="1" customWidth="1"/>
    <col min="9006" max="9006" width="14.42578125" style="10" bestFit="1" customWidth="1"/>
    <col min="9007" max="9007" width="15.42578125" style="10" bestFit="1" customWidth="1"/>
    <col min="9008" max="9008" width="12.7109375" style="10" customWidth="1"/>
    <col min="9009" max="9009" width="14.42578125" style="10" bestFit="1" customWidth="1"/>
    <col min="9010" max="9010" width="16" style="10" bestFit="1" customWidth="1"/>
    <col min="9011" max="9011" width="19.42578125" style="10" bestFit="1" customWidth="1"/>
    <col min="9012" max="9211" width="15.5703125" style="10"/>
    <col min="9212" max="9212" width="0.42578125" style="10" customWidth="1"/>
    <col min="9213" max="9213" width="37" style="10" bestFit="1" customWidth="1"/>
    <col min="9214" max="9214" width="0.42578125" style="10" customWidth="1"/>
    <col min="9215" max="9215" width="46.5703125" style="10" bestFit="1" customWidth="1"/>
    <col min="9216" max="9216" width="0.42578125" style="10" customWidth="1"/>
    <col min="9217" max="9217" width="14.42578125" style="10" customWidth="1"/>
    <col min="9218" max="9218" width="0.42578125" style="10" customWidth="1"/>
    <col min="9219" max="9219" width="15.42578125" style="10" customWidth="1"/>
    <col min="9220" max="9220" width="12.7109375" style="10" customWidth="1"/>
    <col min="9221" max="9221" width="16.28515625" style="10" customWidth="1"/>
    <col min="9222" max="9223" width="14.42578125" style="10" customWidth="1"/>
    <col min="9224" max="9224" width="0.42578125" style="10" customWidth="1"/>
    <col min="9225" max="9225" width="15.42578125" style="10" customWidth="1"/>
    <col min="9226" max="9250" width="12.7109375" style="10" customWidth="1"/>
    <col min="9251" max="9251" width="32.42578125" style="10" bestFit="1" customWidth="1"/>
    <col min="9252" max="9252" width="15.5703125" style="10"/>
    <col min="9253" max="9253" width="0.42578125" style="10" customWidth="1"/>
    <col min="9254" max="9254" width="13.85546875" style="10" bestFit="1" customWidth="1"/>
    <col min="9255" max="9255" width="38.5703125" style="10" customWidth="1"/>
    <col min="9256" max="9256" width="12.7109375" style="10" customWidth="1"/>
    <col min="9257" max="9257" width="16.140625" style="10" bestFit="1" customWidth="1"/>
    <col min="9258" max="9259" width="14.42578125" style="10" customWidth="1"/>
    <col min="9260" max="9260" width="15.42578125" style="10" bestFit="1" customWidth="1"/>
    <col min="9261" max="9261" width="14.7109375" style="10" bestFit="1" customWidth="1"/>
    <col min="9262" max="9262" width="14.42578125" style="10" bestFit="1" customWidth="1"/>
    <col min="9263" max="9263" width="15.42578125" style="10" bestFit="1" customWidth="1"/>
    <col min="9264" max="9264" width="12.7109375" style="10" customWidth="1"/>
    <col min="9265" max="9265" width="14.42578125" style="10" bestFit="1" customWidth="1"/>
    <col min="9266" max="9266" width="16" style="10" bestFit="1" customWidth="1"/>
    <col min="9267" max="9267" width="19.42578125" style="10" bestFit="1" customWidth="1"/>
    <col min="9268" max="9467" width="15.5703125" style="10"/>
    <col min="9468" max="9468" width="0.42578125" style="10" customWidth="1"/>
    <col min="9469" max="9469" width="37" style="10" bestFit="1" customWidth="1"/>
    <col min="9470" max="9470" width="0.42578125" style="10" customWidth="1"/>
    <col min="9471" max="9471" width="46.5703125" style="10" bestFit="1" customWidth="1"/>
    <col min="9472" max="9472" width="0.42578125" style="10" customWidth="1"/>
    <col min="9473" max="9473" width="14.42578125" style="10" customWidth="1"/>
    <col min="9474" max="9474" width="0.42578125" style="10" customWidth="1"/>
    <col min="9475" max="9475" width="15.42578125" style="10" customWidth="1"/>
    <col min="9476" max="9476" width="12.7109375" style="10" customWidth="1"/>
    <col min="9477" max="9477" width="16.28515625" style="10" customWidth="1"/>
    <col min="9478" max="9479" width="14.42578125" style="10" customWidth="1"/>
    <col min="9480" max="9480" width="0.42578125" style="10" customWidth="1"/>
    <col min="9481" max="9481" width="15.42578125" style="10" customWidth="1"/>
    <col min="9482" max="9506" width="12.7109375" style="10" customWidth="1"/>
    <col min="9507" max="9507" width="32.42578125" style="10" bestFit="1" customWidth="1"/>
    <col min="9508" max="9508" width="15.5703125" style="10"/>
    <col min="9509" max="9509" width="0.42578125" style="10" customWidth="1"/>
    <col min="9510" max="9510" width="13.85546875" style="10" bestFit="1" customWidth="1"/>
    <col min="9511" max="9511" width="38.5703125" style="10" customWidth="1"/>
    <col min="9512" max="9512" width="12.7109375" style="10" customWidth="1"/>
    <col min="9513" max="9513" width="16.140625" style="10" bestFit="1" customWidth="1"/>
    <col min="9514" max="9515" width="14.42578125" style="10" customWidth="1"/>
    <col min="9516" max="9516" width="15.42578125" style="10" bestFit="1" customWidth="1"/>
    <col min="9517" max="9517" width="14.7109375" style="10" bestFit="1" customWidth="1"/>
    <col min="9518" max="9518" width="14.42578125" style="10" bestFit="1" customWidth="1"/>
    <col min="9519" max="9519" width="15.42578125" style="10" bestFit="1" customWidth="1"/>
    <col min="9520" max="9520" width="12.7109375" style="10" customWidth="1"/>
    <col min="9521" max="9521" width="14.42578125" style="10" bestFit="1" customWidth="1"/>
    <col min="9522" max="9522" width="16" style="10" bestFit="1" customWidth="1"/>
    <col min="9523" max="9523" width="19.42578125" style="10" bestFit="1" customWidth="1"/>
    <col min="9524" max="9723" width="15.5703125" style="10"/>
    <col min="9724" max="9724" width="0.42578125" style="10" customWidth="1"/>
    <col min="9725" max="9725" width="37" style="10" bestFit="1" customWidth="1"/>
    <col min="9726" max="9726" width="0.42578125" style="10" customWidth="1"/>
    <col min="9727" max="9727" width="46.5703125" style="10" bestFit="1" customWidth="1"/>
    <col min="9728" max="9728" width="0.42578125" style="10" customWidth="1"/>
    <col min="9729" max="9729" width="14.42578125" style="10" customWidth="1"/>
    <col min="9730" max="9730" width="0.42578125" style="10" customWidth="1"/>
    <col min="9731" max="9731" width="15.42578125" style="10" customWidth="1"/>
    <col min="9732" max="9732" width="12.7109375" style="10" customWidth="1"/>
    <col min="9733" max="9733" width="16.28515625" style="10" customWidth="1"/>
    <col min="9734" max="9735" width="14.42578125" style="10" customWidth="1"/>
    <col min="9736" max="9736" width="0.42578125" style="10" customWidth="1"/>
    <col min="9737" max="9737" width="15.42578125" style="10" customWidth="1"/>
    <col min="9738" max="9762" width="12.7109375" style="10" customWidth="1"/>
    <col min="9763" max="9763" width="32.42578125" style="10" bestFit="1" customWidth="1"/>
    <col min="9764" max="9764" width="15.5703125" style="10"/>
    <col min="9765" max="9765" width="0.42578125" style="10" customWidth="1"/>
    <col min="9766" max="9766" width="13.85546875" style="10" bestFit="1" customWidth="1"/>
    <col min="9767" max="9767" width="38.5703125" style="10" customWidth="1"/>
    <col min="9768" max="9768" width="12.7109375" style="10" customWidth="1"/>
    <col min="9769" max="9769" width="16.140625" style="10" bestFit="1" customWidth="1"/>
    <col min="9770" max="9771" width="14.42578125" style="10" customWidth="1"/>
    <col min="9772" max="9772" width="15.42578125" style="10" bestFit="1" customWidth="1"/>
    <col min="9773" max="9773" width="14.7109375" style="10" bestFit="1" customWidth="1"/>
    <col min="9774" max="9774" width="14.42578125" style="10" bestFit="1" customWidth="1"/>
    <col min="9775" max="9775" width="15.42578125" style="10" bestFit="1" customWidth="1"/>
    <col min="9776" max="9776" width="12.7109375" style="10" customWidth="1"/>
    <col min="9777" max="9777" width="14.42578125" style="10" bestFit="1" customWidth="1"/>
    <col min="9778" max="9778" width="16" style="10" bestFit="1" customWidth="1"/>
    <col min="9779" max="9779" width="19.42578125" style="10" bestFit="1" customWidth="1"/>
    <col min="9780" max="9979" width="15.5703125" style="10"/>
    <col min="9980" max="9980" width="0.42578125" style="10" customWidth="1"/>
    <col min="9981" max="9981" width="37" style="10" bestFit="1" customWidth="1"/>
    <col min="9982" max="9982" width="0.42578125" style="10" customWidth="1"/>
    <col min="9983" max="9983" width="46.5703125" style="10" bestFit="1" customWidth="1"/>
    <col min="9984" max="9984" width="0.42578125" style="10" customWidth="1"/>
    <col min="9985" max="9985" width="14.42578125" style="10" customWidth="1"/>
    <col min="9986" max="9986" width="0.42578125" style="10" customWidth="1"/>
    <col min="9987" max="9987" width="15.42578125" style="10" customWidth="1"/>
    <col min="9988" max="9988" width="12.7109375" style="10" customWidth="1"/>
    <col min="9989" max="9989" width="16.28515625" style="10" customWidth="1"/>
    <col min="9990" max="9991" width="14.42578125" style="10" customWidth="1"/>
    <col min="9992" max="9992" width="0.42578125" style="10" customWidth="1"/>
    <col min="9993" max="9993" width="15.42578125" style="10" customWidth="1"/>
    <col min="9994" max="10018" width="12.7109375" style="10" customWidth="1"/>
    <col min="10019" max="10019" width="32.42578125" style="10" bestFit="1" customWidth="1"/>
    <col min="10020" max="10020" width="15.5703125" style="10"/>
    <col min="10021" max="10021" width="0.42578125" style="10" customWidth="1"/>
    <col min="10022" max="10022" width="13.85546875" style="10" bestFit="1" customWidth="1"/>
    <col min="10023" max="10023" width="38.5703125" style="10" customWidth="1"/>
    <col min="10024" max="10024" width="12.7109375" style="10" customWidth="1"/>
    <col min="10025" max="10025" width="16.140625" style="10" bestFit="1" customWidth="1"/>
    <col min="10026" max="10027" width="14.42578125" style="10" customWidth="1"/>
    <col min="10028" max="10028" width="15.42578125" style="10" bestFit="1" customWidth="1"/>
    <col min="10029" max="10029" width="14.7109375" style="10" bestFit="1" customWidth="1"/>
    <col min="10030" max="10030" width="14.42578125" style="10" bestFit="1" customWidth="1"/>
    <col min="10031" max="10031" width="15.42578125" style="10" bestFit="1" customWidth="1"/>
    <col min="10032" max="10032" width="12.7109375" style="10" customWidth="1"/>
    <col min="10033" max="10033" width="14.42578125" style="10" bestFit="1" customWidth="1"/>
    <col min="10034" max="10034" width="16" style="10" bestFit="1" customWidth="1"/>
    <col min="10035" max="10035" width="19.42578125" style="10" bestFit="1" customWidth="1"/>
    <col min="10036" max="10235" width="15.5703125" style="10"/>
    <col min="10236" max="10236" width="0.42578125" style="10" customWidth="1"/>
    <col min="10237" max="10237" width="37" style="10" bestFit="1" customWidth="1"/>
    <col min="10238" max="10238" width="0.42578125" style="10" customWidth="1"/>
    <col min="10239" max="10239" width="46.5703125" style="10" bestFit="1" customWidth="1"/>
    <col min="10240" max="10240" width="0.42578125" style="10" customWidth="1"/>
    <col min="10241" max="10241" width="14.42578125" style="10" customWidth="1"/>
    <col min="10242" max="10242" width="0.42578125" style="10" customWidth="1"/>
    <col min="10243" max="10243" width="15.42578125" style="10" customWidth="1"/>
    <col min="10244" max="10244" width="12.7109375" style="10" customWidth="1"/>
    <col min="10245" max="10245" width="16.28515625" style="10" customWidth="1"/>
    <col min="10246" max="10247" width="14.42578125" style="10" customWidth="1"/>
    <col min="10248" max="10248" width="0.42578125" style="10" customWidth="1"/>
    <col min="10249" max="10249" width="15.42578125" style="10" customWidth="1"/>
    <col min="10250" max="10274" width="12.7109375" style="10" customWidth="1"/>
    <col min="10275" max="10275" width="32.42578125" style="10" bestFit="1" customWidth="1"/>
    <col min="10276" max="10276" width="15.5703125" style="10"/>
    <col min="10277" max="10277" width="0.42578125" style="10" customWidth="1"/>
    <col min="10278" max="10278" width="13.85546875" style="10" bestFit="1" customWidth="1"/>
    <col min="10279" max="10279" width="38.5703125" style="10" customWidth="1"/>
    <col min="10280" max="10280" width="12.7109375" style="10" customWidth="1"/>
    <col min="10281" max="10281" width="16.140625" style="10" bestFit="1" customWidth="1"/>
    <col min="10282" max="10283" width="14.42578125" style="10" customWidth="1"/>
    <col min="10284" max="10284" width="15.42578125" style="10" bestFit="1" customWidth="1"/>
    <col min="10285" max="10285" width="14.7109375" style="10" bestFit="1" customWidth="1"/>
    <col min="10286" max="10286" width="14.42578125" style="10" bestFit="1" customWidth="1"/>
    <col min="10287" max="10287" width="15.42578125" style="10" bestFit="1" customWidth="1"/>
    <col min="10288" max="10288" width="12.7109375" style="10" customWidth="1"/>
    <col min="10289" max="10289" width="14.42578125" style="10" bestFit="1" customWidth="1"/>
    <col min="10290" max="10290" width="16" style="10" bestFit="1" customWidth="1"/>
    <col min="10291" max="10291" width="19.42578125" style="10" bestFit="1" customWidth="1"/>
    <col min="10292" max="10491" width="15.5703125" style="10"/>
    <col min="10492" max="10492" width="0.42578125" style="10" customWidth="1"/>
    <col min="10493" max="10493" width="37" style="10" bestFit="1" customWidth="1"/>
    <col min="10494" max="10494" width="0.42578125" style="10" customWidth="1"/>
    <col min="10495" max="10495" width="46.5703125" style="10" bestFit="1" customWidth="1"/>
    <col min="10496" max="10496" width="0.42578125" style="10" customWidth="1"/>
    <col min="10497" max="10497" width="14.42578125" style="10" customWidth="1"/>
    <col min="10498" max="10498" width="0.42578125" style="10" customWidth="1"/>
    <col min="10499" max="10499" width="15.42578125" style="10" customWidth="1"/>
    <col min="10500" max="10500" width="12.7109375" style="10" customWidth="1"/>
    <col min="10501" max="10501" width="16.28515625" style="10" customWidth="1"/>
    <col min="10502" max="10503" width="14.42578125" style="10" customWidth="1"/>
    <col min="10504" max="10504" width="0.42578125" style="10" customWidth="1"/>
    <col min="10505" max="10505" width="15.42578125" style="10" customWidth="1"/>
    <col min="10506" max="10530" width="12.7109375" style="10" customWidth="1"/>
    <col min="10531" max="10531" width="32.42578125" style="10" bestFit="1" customWidth="1"/>
    <col min="10532" max="10532" width="15.5703125" style="10"/>
    <col min="10533" max="10533" width="0.42578125" style="10" customWidth="1"/>
    <col min="10534" max="10534" width="13.85546875" style="10" bestFit="1" customWidth="1"/>
    <col min="10535" max="10535" width="38.5703125" style="10" customWidth="1"/>
    <col min="10536" max="10536" width="12.7109375" style="10" customWidth="1"/>
    <col min="10537" max="10537" width="16.140625" style="10" bestFit="1" customWidth="1"/>
    <col min="10538" max="10539" width="14.42578125" style="10" customWidth="1"/>
    <col min="10540" max="10540" width="15.42578125" style="10" bestFit="1" customWidth="1"/>
    <col min="10541" max="10541" width="14.7109375" style="10" bestFit="1" customWidth="1"/>
    <col min="10542" max="10542" width="14.42578125" style="10" bestFit="1" customWidth="1"/>
    <col min="10543" max="10543" width="15.42578125" style="10" bestFit="1" customWidth="1"/>
    <col min="10544" max="10544" width="12.7109375" style="10" customWidth="1"/>
    <col min="10545" max="10545" width="14.42578125" style="10" bestFit="1" customWidth="1"/>
    <col min="10546" max="10546" width="16" style="10" bestFit="1" customWidth="1"/>
    <col min="10547" max="10547" width="19.42578125" style="10" bestFit="1" customWidth="1"/>
    <col min="10548" max="10747" width="15.5703125" style="10"/>
    <col min="10748" max="10748" width="0.42578125" style="10" customWidth="1"/>
    <col min="10749" max="10749" width="37" style="10" bestFit="1" customWidth="1"/>
    <col min="10750" max="10750" width="0.42578125" style="10" customWidth="1"/>
    <col min="10751" max="10751" width="46.5703125" style="10" bestFit="1" customWidth="1"/>
    <col min="10752" max="10752" width="0.42578125" style="10" customWidth="1"/>
    <col min="10753" max="10753" width="14.42578125" style="10" customWidth="1"/>
    <col min="10754" max="10754" width="0.42578125" style="10" customWidth="1"/>
    <col min="10755" max="10755" width="15.42578125" style="10" customWidth="1"/>
    <col min="10756" max="10756" width="12.7109375" style="10" customWidth="1"/>
    <col min="10757" max="10757" width="16.28515625" style="10" customWidth="1"/>
    <col min="10758" max="10759" width="14.42578125" style="10" customWidth="1"/>
    <col min="10760" max="10760" width="0.42578125" style="10" customWidth="1"/>
    <col min="10761" max="10761" width="15.42578125" style="10" customWidth="1"/>
    <col min="10762" max="10786" width="12.7109375" style="10" customWidth="1"/>
    <col min="10787" max="10787" width="32.42578125" style="10" bestFit="1" customWidth="1"/>
    <col min="10788" max="10788" width="15.5703125" style="10"/>
    <col min="10789" max="10789" width="0.42578125" style="10" customWidth="1"/>
    <col min="10790" max="10790" width="13.85546875" style="10" bestFit="1" customWidth="1"/>
    <col min="10791" max="10791" width="38.5703125" style="10" customWidth="1"/>
    <col min="10792" max="10792" width="12.7109375" style="10" customWidth="1"/>
    <col min="10793" max="10793" width="16.140625" style="10" bestFit="1" customWidth="1"/>
    <col min="10794" max="10795" width="14.42578125" style="10" customWidth="1"/>
    <col min="10796" max="10796" width="15.42578125" style="10" bestFit="1" customWidth="1"/>
    <col min="10797" max="10797" width="14.7109375" style="10" bestFit="1" customWidth="1"/>
    <col min="10798" max="10798" width="14.42578125" style="10" bestFit="1" customWidth="1"/>
    <col min="10799" max="10799" width="15.42578125" style="10" bestFit="1" customWidth="1"/>
    <col min="10800" max="10800" width="12.7109375" style="10" customWidth="1"/>
    <col min="10801" max="10801" width="14.42578125" style="10" bestFit="1" customWidth="1"/>
    <col min="10802" max="10802" width="16" style="10" bestFit="1" customWidth="1"/>
    <col min="10803" max="10803" width="19.42578125" style="10" bestFit="1" customWidth="1"/>
    <col min="10804" max="11003" width="15.5703125" style="10"/>
    <col min="11004" max="11004" width="0.42578125" style="10" customWidth="1"/>
    <col min="11005" max="11005" width="37" style="10" bestFit="1" customWidth="1"/>
    <col min="11006" max="11006" width="0.42578125" style="10" customWidth="1"/>
    <col min="11007" max="11007" width="46.5703125" style="10" bestFit="1" customWidth="1"/>
    <col min="11008" max="11008" width="0.42578125" style="10" customWidth="1"/>
    <col min="11009" max="11009" width="14.42578125" style="10" customWidth="1"/>
    <col min="11010" max="11010" width="0.42578125" style="10" customWidth="1"/>
    <col min="11011" max="11011" width="15.42578125" style="10" customWidth="1"/>
    <col min="11012" max="11012" width="12.7109375" style="10" customWidth="1"/>
    <col min="11013" max="11013" width="16.28515625" style="10" customWidth="1"/>
    <col min="11014" max="11015" width="14.42578125" style="10" customWidth="1"/>
    <col min="11016" max="11016" width="0.42578125" style="10" customWidth="1"/>
    <col min="11017" max="11017" width="15.42578125" style="10" customWidth="1"/>
    <col min="11018" max="11042" width="12.7109375" style="10" customWidth="1"/>
    <col min="11043" max="11043" width="32.42578125" style="10" bestFit="1" customWidth="1"/>
    <col min="11044" max="11044" width="15.5703125" style="10"/>
    <col min="11045" max="11045" width="0.42578125" style="10" customWidth="1"/>
    <col min="11046" max="11046" width="13.85546875" style="10" bestFit="1" customWidth="1"/>
    <col min="11047" max="11047" width="38.5703125" style="10" customWidth="1"/>
    <col min="11048" max="11048" width="12.7109375" style="10" customWidth="1"/>
    <col min="11049" max="11049" width="16.140625" style="10" bestFit="1" customWidth="1"/>
    <col min="11050" max="11051" width="14.42578125" style="10" customWidth="1"/>
    <col min="11052" max="11052" width="15.42578125" style="10" bestFit="1" customWidth="1"/>
    <col min="11053" max="11053" width="14.7109375" style="10" bestFit="1" customWidth="1"/>
    <col min="11054" max="11054" width="14.42578125" style="10" bestFit="1" customWidth="1"/>
    <col min="11055" max="11055" width="15.42578125" style="10" bestFit="1" customWidth="1"/>
    <col min="11056" max="11056" width="12.7109375" style="10" customWidth="1"/>
    <col min="11057" max="11057" width="14.42578125" style="10" bestFit="1" customWidth="1"/>
    <col min="11058" max="11058" width="16" style="10" bestFit="1" customWidth="1"/>
    <col min="11059" max="11059" width="19.42578125" style="10" bestFit="1" customWidth="1"/>
    <col min="11060" max="11259" width="15.5703125" style="10"/>
    <col min="11260" max="11260" width="0.42578125" style="10" customWidth="1"/>
    <col min="11261" max="11261" width="37" style="10" bestFit="1" customWidth="1"/>
    <col min="11262" max="11262" width="0.42578125" style="10" customWidth="1"/>
    <col min="11263" max="11263" width="46.5703125" style="10" bestFit="1" customWidth="1"/>
    <col min="11264" max="11264" width="0.42578125" style="10" customWidth="1"/>
    <col min="11265" max="11265" width="14.42578125" style="10" customWidth="1"/>
    <col min="11266" max="11266" width="0.42578125" style="10" customWidth="1"/>
    <col min="11267" max="11267" width="15.42578125" style="10" customWidth="1"/>
    <col min="11268" max="11268" width="12.7109375" style="10" customWidth="1"/>
    <col min="11269" max="11269" width="16.28515625" style="10" customWidth="1"/>
    <col min="11270" max="11271" width="14.42578125" style="10" customWidth="1"/>
    <col min="11272" max="11272" width="0.42578125" style="10" customWidth="1"/>
    <col min="11273" max="11273" width="15.42578125" style="10" customWidth="1"/>
    <col min="11274" max="11298" width="12.7109375" style="10" customWidth="1"/>
    <col min="11299" max="11299" width="32.42578125" style="10" bestFit="1" customWidth="1"/>
    <col min="11300" max="11300" width="15.5703125" style="10"/>
    <col min="11301" max="11301" width="0.42578125" style="10" customWidth="1"/>
    <col min="11302" max="11302" width="13.85546875" style="10" bestFit="1" customWidth="1"/>
    <col min="11303" max="11303" width="38.5703125" style="10" customWidth="1"/>
    <col min="11304" max="11304" width="12.7109375" style="10" customWidth="1"/>
    <col min="11305" max="11305" width="16.140625" style="10" bestFit="1" customWidth="1"/>
    <col min="11306" max="11307" width="14.42578125" style="10" customWidth="1"/>
    <col min="11308" max="11308" width="15.42578125" style="10" bestFit="1" customWidth="1"/>
    <col min="11309" max="11309" width="14.7109375" style="10" bestFit="1" customWidth="1"/>
    <col min="11310" max="11310" width="14.42578125" style="10" bestFit="1" customWidth="1"/>
    <col min="11311" max="11311" width="15.42578125" style="10" bestFit="1" customWidth="1"/>
    <col min="11312" max="11312" width="12.7109375" style="10" customWidth="1"/>
    <col min="11313" max="11313" width="14.42578125" style="10" bestFit="1" customWidth="1"/>
    <col min="11314" max="11314" width="16" style="10" bestFit="1" customWidth="1"/>
    <col min="11315" max="11315" width="19.42578125" style="10" bestFit="1" customWidth="1"/>
    <col min="11316" max="11515" width="15.5703125" style="10"/>
    <col min="11516" max="11516" width="0.42578125" style="10" customWidth="1"/>
    <col min="11517" max="11517" width="37" style="10" bestFit="1" customWidth="1"/>
    <col min="11518" max="11518" width="0.42578125" style="10" customWidth="1"/>
    <col min="11519" max="11519" width="46.5703125" style="10" bestFit="1" customWidth="1"/>
    <col min="11520" max="11520" width="0.42578125" style="10" customWidth="1"/>
    <col min="11521" max="11521" width="14.42578125" style="10" customWidth="1"/>
    <col min="11522" max="11522" width="0.42578125" style="10" customWidth="1"/>
    <col min="11523" max="11523" width="15.42578125" style="10" customWidth="1"/>
    <col min="11524" max="11524" width="12.7109375" style="10" customWidth="1"/>
    <col min="11525" max="11525" width="16.28515625" style="10" customWidth="1"/>
    <col min="11526" max="11527" width="14.42578125" style="10" customWidth="1"/>
    <col min="11528" max="11528" width="0.42578125" style="10" customWidth="1"/>
    <col min="11529" max="11529" width="15.42578125" style="10" customWidth="1"/>
    <col min="11530" max="11554" width="12.7109375" style="10" customWidth="1"/>
    <col min="11555" max="11555" width="32.42578125" style="10" bestFit="1" customWidth="1"/>
    <col min="11556" max="11556" width="15.5703125" style="10"/>
    <col min="11557" max="11557" width="0.42578125" style="10" customWidth="1"/>
    <col min="11558" max="11558" width="13.85546875" style="10" bestFit="1" customWidth="1"/>
    <col min="11559" max="11559" width="38.5703125" style="10" customWidth="1"/>
    <col min="11560" max="11560" width="12.7109375" style="10" customWidth="1"/>
    <col min="11561" max="11561" width="16.140625" style="10" bestFit="1" customWidth="1"/>
    <col min="11562" max="11563" width="14.42578125" style="10" customWidth="1"/>
    <col min="11564" max="11564" width="15.42578125" style="10" bestFit="1" customWidth="1"/>
    <col min="11565" max="11565" width="14.7109375" style="10" bestFit="1" customWidth="1"/>
    <col min="11566" max="11566" width="14.42578125" style="10" bestFit="1" customWidth="1"/>
    <col min="11567" max="11567" width="15.42578125" style="10" bestFit="1" customWidth="1"/>
    <col min="11568" max="11568" width="12.7109375" style="10" customWidth="1"/>
    <col min="11569" max="11569" width="14.42578125" style="10" bestFit="1" customWidth="1"/>
    <col min="11570" max="11570" width="16" style="10" bestFit="1" customWidth="1"/>
    <col min="11571" max="11571" width="19.42578125" style="10" bestFit="1" customWidth="1"/>
    <col min="11572" max="11771" width="15.5703125" style="10"/>
    <col min="11772" max="11772" width="0.42578125" style="10" customWidth="1"/>
    <col min="11773" max="11773" width="37" style="10" bestFit="1" customWidth="1"/>
    <col min="11774" max="11774" width="0.42578125" style="10" customWidth="1"/>
    <col min="11775" max="11775" width="46.5703125" style="10" bestFit="1" customWidth="1"/>
    <col min="11776" max="11776" width="0.42578125" style="10" customWidth="1"/>
    <col min="11777" max="11777" width="14.42578125" style="10" customWidth="1"/>
    <col min="11778" max="11778" width="0.42578125" style="10" customWidth="1"/>
    <col min="11779" max="11779" width="15.42578125" style="10" customWidth="1"/>
    <col min="11780" max="11780" width="12.7109375" style="10" customWidth="1"/>
    <col min="11781" max="11781" width="16.28515625" style="10" customWidth="1"/>
    <col min="11782" max="11783" width="14.42578125" style="10" customWidth="1"/>
    <col min="11784" max="11784" width="0.42578125" style="10" customWidth="1"/>
    <col min="11785" max="11785" width="15.42578125" style="10" customWidth="1"/>
    <col min="11786" max="11810" width="12.7109375" style="10" customWidth="1"/>
    <col min="11811" max="11811" width="32.42578125" style="10" bestFit="1" customWidth="1"/>
    <col min="11812" max="11812" width="15.5703125" style="10"/>
    <col min="11813" max="11813" width="0.42578125" style="10" customWidth="1"/>
    <col min="11814" max="11814" width="13.85546875" style="10" bestFit="1" customWidth="1"/>
    <col min="11815" max="11815" width="38.5703125" style="10" customWidth="1"/>
    <col min="11816" max="11816" width="12.7109375" style="10" customWidth="1"/>
    <col min="11817" max="11817" width="16.140625" style="10" bestFit="1" customWidth="1"/>
    <col min="11818" max="11819" width="14.42578125" style="10" customWidth="1"/>
    <col min="11820" max="11820" width="15.42578125" style="10" bestFit="1" customWidth="1"/>
    <col min="11821" max="11821" width="14.7109375" style="10" bestFit="1" customWidth="1"/>
    <col min="11822" max="11822" width="14.42578125" style="10" bestFit="1" customWidth="1"/>
    <col min="11823" max="11823" width="15.42578125" style="10" bestFit="1" customWidth="1"/>
    <col min="11824" max="11824" width="12.7109375" style="10" customWidth="1"/>
    <col min="11825" max="11825" width="14.42578125" style="10" bestFit="1" customWidth="1"/>
    <col min="11826" max="11826" width="16" style="10" bestFit="1" customWidth="1"/>
    <col min="11827" max="11827" width="19.42578125" style="10" bestFit="1" customWidth="1"/>
    <col min="11828" max="12027" width="15.5703125" style="10"/>
    <col min="12028" max="12028" width="0.42578125" style="10" customWidth="1"/>
    <col min="12029" max="12029" width="37" style="10" bestFit="1" customWidth="1"/>
    <col min="12030" max="12030" width="0.42578125" style="10" customWidth="1"/>
    <col min="12031" max="12031" width="46.5703125" style="10" bestFit="1" customWidth="1"/>
    <col min="12032" max="12032" width="0.42578125" style="10" customWidth="1"/>
    <col min="12033" max="12033" width="14.42578125" style="10" customWidth="1"/>
    <col min="12034" max="12034" width="0.42578125" style="10" customWidth="1"/>
    <col min="12035" max="12035" width="15.42578125" style="10" customWidth="1"/>
    <col min="12036" max="12036" width="12.7109375" style="10" customWidth="1"/>
    <col min="12037" max="12037" width="16.28515625" style="10" customWidth="1"/>
    <col min="12038" max="12039" width="14.42578125" style="10" customWidth="1"/>
    <col min="12040" max="12040" width="0.42578125" style="10" customWidth="1"/>
    <col min="12041" max="12041" width="15.42578125" style="10" customWidth="1"/>
    <col min="12042" max="12066" width="12.7109375" style="10" customWidth="1"/>
    <col min="12067" max="12067" width="32.42578125" style="10" bestFit="1" customWidth="1"/>
    <col min="12068" max="12068" width="15.5703125" style="10"/>
    <col min="12069" max="12069" width="0.42578125" style="10" customWidth="1"/>
    <col min="12070" max="12070" width="13.85546875" style="10" bestFit="1" customWidth="1"/>
    <col min="12071" max="12071" width="38.5703125" style="10" customWidth="1"/>
    <col min="12072" max="12072" width="12.7109375" style="10" customWidth="1"/>
    <col min="12073" max="12073" width="16.140625" style="10" bestFit="1" customWidth="1"/>
    <col min="12074" max="12075" width="14.42578125" style="10" customWidth="1"/>
    <col min="12076" max="12076" width="15.42578125" style="10" bestFit="1" customWidth="1"/>
    <col min="12077" max="12077" width="14.7109375" style="10" bestFit="1" customWidth="1"/>
    <col min="12078" max="12078" width="14.42578125" style="10" bestFit="1" customWidth="1"/>
    <col min="12079" max="12079" width="15.42578125" style="10" bestFit="1" customWidth="1"/>
    <col min="12080" max="12080" width="12.7109375" style="10" customWidth="1"/>
    <col min="12081" max="12081" width="14.42578125" style="10" bestFit="1" customWidth="1"/>
    <col min="12082" max="12082" width="16" style="10" bestFit="1" customWidth="1"/>
    <col min="12083" max="12083" width="19.42578125" style="10" bestFit="1" customWidth="1"/>
    <col min="12084" max="12283" width="15.5703125" style="10"/>
    <col min="12284" max="12284" width="0.42578125" style="10" customWidth="1"/>
    <col min="12285" max="12285" width="37" style="10" bestFit="1" customWidth="1"/>
    <col min="12286" max="12286" width="0.42578125" style="10" customWidth="1"/>
    <col min="12287" max="12287" width="46.5703125" style="10" bestFit="1" customWidth="1"/>
    <col min="12288" max="12288" width="0.42578125" style="10" customWidth="1"/>
    <col min="12289" max="12289" width="14.42578125" style="10" customWidth="1"/>
    <col min="12290" max="12290" width="0.42578125" style="10" customWidth="1"/>
    <col min="12291" max="12291" width="15.42578125" style="10" customWidth="1"/>
    <col min="12292" max="12292" width="12.7109375" style="10" customWidth="1"/>
    <col min="12293" max="12293" width="16.28515625" style="10" customWidth="1"/>
    <col min="12294" max="12295" width="14.42578125" style="10" customWidth="1"/>
    <col min="12296" max="12296" width="0.42578125" style="10" customWidth="1"/>
    <col min="12297" max="12297" width="15.42578125" style="10" customWidth="1"/>
    <col min="12298" max="12322" width="12.7109375" style="10" customWidth="1"/>
    <col min="12323" max="12323" width="32.42578125" style="10" bestFit="1" customWidth="1"/>
    <col min="12324" max="12324" width="15.5703125" style="10"/>
    <col min="12325" max="12325" width="0.42578125" style="10" customWidth="1"/>
    <col min="12326" max="12326" width="13.85546875" style="10" bestFit="1" customWidth="1"/>
    <col min="12327" max="12327" width="38.5703125" style="10" customWidth="1"/>
    <col min="12328" max="12328" width="12.7109375" style="10" customWidth="1"/>
    <col min="12329" max="12329" width="16.140625" style="10" bestFit="1" customWidth="1"/>
    <col min="12330" max="12331" width="14.42578125" style="10" customWidth="1"/>
    <col min="12332" max="12332" width="15.42578125" style="10" bestFit="1" customWidth="1"/>
    <col min="12333" max="12333" width="14.7109375" style="10" bestFit="1" customWidth="1"/>
    <col min="12334" max="12334" width="14.42578125" style="10" bestFit="1" customWidth="1"/>
    <col min="12335" max="12335" width="15.42578125" style="10" bestFit="1" customWidth="1"/>
    <col min="12336" max="12336" width="12.7109375" style="10" customWidth="1"/>
    <col min="12337" max="12337" width="14.42578125" style="10" bestFit="1" customWidth="1"/>
    <col min="12338" max="12338" width="16" style="10" bestFit="1" customWidth="1"/>
    <col min="12339" max="12339" width="19.42578125" style="10" bestFit="1" customWidth="1"/>
    <col min="12340" max="12539" width="15.5703125" style="10"/>
    <col min="12540" max="12540" width="0.42578125" style="10" customWidth="1"/>
    <col min="12541" max="12541" width="37" style="10" bestFit="1" customWidth="1"/>
    <col min="12542" max="12542" width="0.42578125" style="10" customWidth="1"/>
    <col min="12543" max="12543" width="46.5703125" style="10" bestFit="1" customWidth="1"/>
    <col min="12544" max="12544" width="0.42578125" style="10" customWidth="1"/>
    <col min="12545" max="12545" width="14.42578125" style="10" customWidth="1"/>
    <col min="12546" max="12546" width="0.42578125" style="10" customWidth="1"/>
    <col min="12547" max="12547" width="15.42578125" style="10" customWidth="1"/>
    <col min="12548" max="12548" width="12.7109375" style="10" customWidth="1"/>
    <col min="12549" max="12549" width="16.28515625" style="10" customWidth="1"/>
    <col min="12550" max="12551" width="14.42578125" style="10" customWidth="1"/>
    <col min="12552" max="12552" width="0.42578125" style="10" customWidth="1"/>
    <col min="12553" max="12553" width="15.42578125" style="10" customWidth="1"/>
    <col min="12554" max="12578" width="12.7109375" style="10" customWidth="1"/>
    <col min="12579" max="12579" width="32.42578125" style="10" bestFit="1" customWidth="1"/>
    <col min="12580" max="12580" width="15.5703125" style="10"/>
    <col min="12581" max="12581" width="0.42578125" style="10" customWidth="1"/>
    <col min="12582" max="12582" width="13.85546875" style="10" bestFit="1" customWidth="1"/>
    <col min="12583" max="12583" width="38.5703125" style="10" customWidth="1"/>
    <col min="12584" max="12584" width="12.7109375" style="10" customWidth="1"/>
    <col min="12585" max="12585" width="16.140625" style="10" bestFit="1" customWidth="1"/>
    <col min="12586" max="12587" width="14.42578125" style="10" customWidth="1"/>
    <col min="12588" max="12588" width="15.42578125" style="10" bestFit="1" customWidth="1"/>
    <col min="12589" max="12589" width="14.7109375" style="10" bestFit="1" customWidth="1"/>
    <col min="12590" max="12590" width="14.42578125" style="10" bestFit="1" customWidth="1"/>
    <col min="12591" max="12591" width="15.42578125" style="10" bestFit="1" customWidth="1"/>
    <col min="12592" max="12592" width="12.7109375" style="10" customWidth="1"/>
    <col min="12593" max="12593" width="14.42578125" style="10" bestFit="1" customWidth="1"/>
    <col min="12594" max="12594" width="16" style="10" bestFit="1" customWidth="1"/>
    <col min="12595" max="12595" width="19.42578125" style="10" bestFit="1" customWidth="1"/>
    <col min="12596" max="12795" width="15.5703125" style="10"/>
    <col min="12796" max="12796" width="0.42578125" style="10" customWidth="1"/>
    <col min="12797" max="12797" width="37" style="10" bestFit="1" customWidth="1"/>
    <col min="12798" max="12798" width="0.42578125" style="10" customWidth="1"/>
    <col min="12799" max="12799" width="46.5703125" style="10" bestFit="1" customWidth="1"/>
    <col min="12800" max="12800" width="0.42578125" style="10" customWidth="1"/>
    <col min="12801" max="12801" width="14.42578125" style="10" customWidth="1"/>
    <col min="12802" max="12802" width="0.42578125" style="10" customWidth="1"/>
    <col min="12803" max="12803" width="15.42578125" style="10" customWidth="1"/>
    <col min="12804" max="12804" width="12.7109375" style="10" customWidth="1"/>
    <col min="12805" max="12805" width="16.28515625" style="10" customWidth="1"/>
    <col min="12806" max="12807" width="14.42578125" style="10" customWidth="1"/>
    <col min="12808" max="12808" width="0.42578125" style="10" customWidth="1"/>
    <col min="12809" max="12809" width="15.42578125" style="10" customWidth="1"/>
    <col min="12810" max="12834" width="12.7109375" style="10" customWidth="1"/>
    <col min="12835" max="12835" width="32.42578125" style="10" bestFit="1" customWidth="1"/>
    <col min="12836" max="12836" width="15.5703125" style="10"/>
    <col min="12837" max="12837" width="0.42578125" style="10" customWidth="1"/>
    <col min="12838" max="12838" width="13.85546875" style="10" bestFit="1" customWidth="1"/>
    <col min="12839" max="12839" width="38.5703125" style="10" customWidth="1"/>
    <col min="12840" max="12840" width="12.7109375" style="10" customWidth="1"/>
    <col min="12841" max="12841" width="16.140625" style="10" bestFit="1" customWidth="1"/>
    <col min="12842" max="12843" width="14.42578125" style="10" customWidth="1"/>
    <col min="12844" max="12844" width="15.42578125" style="10" bestFit="1" customWidth="1"/>
    <col min="12845" max="12845" width="14.7109375" style="10" bestFit="1" customWidth="1"/>
    <col min="12846" max="12846" width="14.42578125" style="10" bestFit="1" customWidth="1"/>
    <col min="12847" max="12847" width="15.42578125" style="10" bestFit="1" customWidth="1"/>
    <col min="12848" max="12848" width="12.7109375" style="10" customWidth="1"/>
    <col min="12849" max="12849" width="14.42578125" style="10" bestFit="1" customWidth="1"/>
    <col min="12850" max="12850" width="16" style="10" bestFit="1" customWidth="1"/>
    <col min="12851" max="12851" width="19.42578125" style="10" bestFit="1" customWidth="1"/>
    <col min="12852" max="13051" width="15.5703125" style="10"/>
    <col min="13052" max="13052" width="0.42578125" style="10" customWidth="1"/>
    <col min="13053" max="13053" width="37" style="10" bestFit="1" customWidth="1"/>
    <col min="13054" max="13054" width="0.42578125" style="10" customWidth="1"/>
    <col min="13055" max="13055" width="46.5703125" style="10" bestFit="1" customWidth="1"/>
    <col min="13056" max="13056" width="0.42578125" style="10" customWidth="1"/>
    <col min="13057" max="13057" width="14.42578125" style="10" customWidth="1"/>
    <col min="13058" max="13058" width="0.42578125" style="10" customWidth="1"/>
    <col min="13059" max="13059" width="15.42578125" style="10" customWidth="1"/>
    <col min="13060" max="13060" width="12.7109375" style="10" customWidth="1"/>
    <col min="13061" max="13061" width="16.28515625" style="10" customWidth="1"/>
    <col min="13062" max="13063" width="14.42578125" style="10" customWidth="1"/>
    <col min="13064" max="13064" width="0.42578125" style="10" customWidth="1"/>
    <col min="13065" max="13065" width="15.42578125" style="10" customWidth="1"/>
    <col min="13066" max="13090" width="12.7109375" style="10" customWidth="1"/>
    <col min="13091" max="13091" width="32.42578125" style="10" bestFit="1" customWidth="1"/>
    <col min="13092" max="13092" width="15.5703125" style="10"/>
    <col min="13093" max="13093" width="0.42578125" style="10" customWidth="1"/>
    <col min="13094" max="13094" width="13.85546875" style="10" bestFit="1" customWidth="1"/>
    <col min="13095" max="13095" width="38.5703125" style="10" customWidth="1"/>
    <col min="13096" max="13096" width="12.7109375" style="10" customWidth="1"/>
    <col min="13097" max="13097" width="16.140625" style="10" bestFit="1" customWidth="1"/>
    <col min="13098" max="13099" width="14.42578125" style="10" customWidth="1"/>
    <col min="13100" max="13100" width="15.42578125" style="10" bestFit="1" customWidth="1"/>
    <col min="13101" max="13101" width="14.7109375" style="10" bestFit="1" customWidth="1"/>
    <col min="13102" max="13102" width="14.42578125" style="10" bestFit="1" customWidth="1"/>
    <col min="13103" max="13103" width="15.42578125" style="10" bestFit="1" customWidth="1"/>
    <col min="13104" max="13104" width="12.7109375" style="10" customWidth="1"/>
    <col min="13105" max="13105" width="14.42578125" style="10" bestFit="1" customWidth="1"/>
    <col min="13106" max="13106" width="16" style="10" bestFit="1" customWidth="1"/>
    <col min="13107" max="13107" width="19.42578125" style="10" bestFit="1" customWidth="1"/>
    <col min="13108" max="13307" width="15.5703125" style="10"/>
    <col min="13308" max="13308" width="0.42578125" style="10" customWidth="1"/>
    <col min="13309" max="13309" width="37" style="10" bestFit="1" customWidth="1"/>
    <col min="13310" max="13310" width="0.42578125" style="10" customWidth="1"/>
    <col min="13311" max="13311" width="46.5703125" style="10" bestFit="1" customWidth="1"/>
    <col min="13312" max="13312" width="0.42578125" style="10" customWidth="1"/>
    <col min="13313" max="13313" width="14.42578125" style="10" customWidth="1"/>
    <col min="13314" max="13314" width="0.42578125" style="10" customWidth="1"/>
    <col min="13315" max="13315" width="15.42578125" style="10" customWidth="1"/>
    <col min="13316" max="13316" width="12.7109375" style="10" customWidth="1"/>
    <col min="13317" max="13317" width="16.28515625" style="10" customWidth="1"/>
    <col min="13318" max="13319" width="14.42578125" style="10" customWidth="1"/>
    <col min="13320" max="13320" width="0.42578125" style="10" customWidth="1"/>
    <col min="13321" max="13321" width="15.42578125" style="10" customWidth="1"/>
    <col min="13322" max="13346" width="12.7109375" style="10" customWidth="1"/>
    <col min="13347" max="13347" width="32.42578125" style="10" bestFit="1" customWidth="1"/>
    <col min="13348" max="13348" width="15.5703125" style="10"/>
    <col min="13349" max="13349" width="0.42578125" style="10" customWidth="1"/>
    <col min="13350" max="13350" width="13.85546875" style="10" bestFit="1" customWidth="1"/>
    <col min="13351" max="13351" width="38.5703125" style="10" customWidth="1"/>
    <col min="13352" max="13352" width="12.7109375" style="10" customWidth="1"/>
    <col min="13353" max="13353" width="16.140625" style="10" bestFit="1" customWidth="1"/>
    <col min="13354" max="13355" width="14.42578125" style="10" customWidth="1"/>
    <col min="13356" max="13356" width="15.42578125" style="10" bestFit="1" customWidth="1"/>
    <col min="13357" max="13357" width="14.7109375" style="10" bestFit="1" customWidth="1"/>
    <col min="13358" max="13358" width="14.42578125" style="10" bestFit="1" customWidth="1"/>
    <col min="13359" max="13359" width="15.42578125" style="10" bestFit="1" customWidth="1"/>
    <col min="13360" max="13360" width="12.7109375" style="10" customWidth="1"/>
    <col min="13361" max="13361" width="14.42578125" style="10" bestFit="1" customWidth="1"/>
    <col min="13362" max="13362" width="16" style="10" bestFit="1" customWidth="1"/>
    <col min="13363" max="13363" width="19.42578125" style="10" bestFit="1" customWidth="1"/>
    <col min="13364" max="13563" width="15.5703125" style="10"/>
    <col min="13564" max="13564" width="0.42578125" style="10" customWidth="1"/>
    <col min="13565" max="13565" width="37" style="10" bestFit="1" customWidth="1"/>
    <col min="13566" max="13566" width="0.42578125" style="10" customWidth="1"/>
    <col min="13567" max="13567" width="46.5703125" style="10" bestFit="1" customWidth="1"/>
    <col min="13568" max="13568" width="0.42578125" style="10" customWidth="1"/>
    <col min="13569" max="13569" width="14.42578125" style="10" customWidth="1"/>
    <col min="13570" max="13570" width="0.42578125" style="10" customWidth="1"/>
    <col min="13571" max="13571" width="15.42578125" style="10" customWidth="1"/>
    <col min="13572" max="13572" width="12.7109375" style="10" customWidth="1"/>
    <col min="13573" max="13573" width="16.28515625" style="10" customWidth="1"/>
    <col min="13574" max="13575" width="14.42578125" style="10" customWidth="1"/>
    <col min="13576" max="13576" width="0.42578125" style="10" customWidth="1"/>
    <col min="13577" max="13577" width="15.42578125" style="10" customWidth="1"/>
    <col min="13578" max="13602" width="12.7109375" style="10" customWidth="1"/>
    <col min="13603" max="13603" width="32.42578125" style="10" bestFit="1" customWidth="1"/>
    <col min="13604" max="13604" width="15.5703125" style="10"/>
    <col min="13605" max="13605" width="0.42578125" style="10" customWidth="1"/>
    <col min="13606" max="13606" width="13.85546875" style="10" bestFit="1" customWidth="1"/>
    <col min="13607" max="13607" width="38.5703125" style="10" customWidth="1"/>
    <col min="13608" max="13608" width="12.7109375" style="10" customWidth="1"/>
    <col min="13609" max="13609" width="16.140625" style="10" bestFit="1" customWidth="1"/>
    <col min="13610" max="13611" width="14.42578125" style="10" customWidth="1"/>
    <col min="13612" max="13612" width="15.42578125" style="10" bestFit="1" customWidth="1"/>
    <col min="13613" max="13613" width="14.7109375" style="10" bestFit="1" customWidth="1"/>
    <col min="13614" max="13614" width="14.42578125" style="10" bestFit="1" customWidth="1"/>
    <col min="13615" max="13615" width="15.42578125" style="10" bestFit="1" customWidth="1"/>
    <col min="13616" max="13616" width="12.7109375" style="10" customWidth="1"/>
    <col min="13617" max="13617" width="14.42578125" style="10" bestFit="1" customWidth="1"/>
    <col min="13618" max="13618" width="16" style="10" bestFit="1" customWidth="1"/>
    <col min="13619" max="13619" width="19.42578125" style="10" bestFit="1" customWidth="1"/>
    <col min="13620" max="13819" width="15.5703125" style="10"/>
    <col min="13820" max="13820" width="0.42578125" style="10" customWidth="1"/>
    <col min="13821" max="13821" width="37" style="10" bestFit="1" customWidth="1"/>
    <col min="13822" max="13822" width="0.42578125" style="10" customWidth="1"/>
    <col min="13823" max="13823" width="46.5703125" style="10" bestFit="1" customWidth="1"/>
    <col min="13824" max="13824" width="0.42578125" style="10" customWidth="1"/>
    <col min="13825" max="13825" width="14.42578125" style="10" customWidth="1"/>
    <col min="13826" max="13826" width="0.42578125" style="10" customWidth="1"/>
    <col min="13827" max="13827" width="15.42578125" style="10" customWidth="1"/>
    <col min="13828" max="13828" width="12.7109375" style="10" customWidth="1"/>
    <col min="13829" max="13829" width="16.28515625" style="10" customWidth="1"/>
    <col min="13830" max="13831" width="14.42578125" style="10" customWidth="1"/>
    <col min="13832" max="13832" width="0.42578125" style="10" customWidth="1"/>
    <col min="13833" max="13833" width="15.42578125" style="10" customWidth="1"/>
    <col min="13834" max="13858" width="12.7109375" style="10" customWidth="1"/>
    <col min="13859" max="13859" width="32.42578125" style="10" bestFit="1" customWidth="1"/>
    <col min="13860" max="13860" width="15.5703125" style="10"/>
    <col min="13861" max="13861" width="0.42578125" style="10" customWidth="1"/>
    <col min="13862" max="13862" width="13.85546875" style="10" bestFit="1" customWidth="1"/>
    <col min="13863" max="13863" width="38.5703125" style="10" customWidth="1"/>
    <col min="13864" max="13864" width="12.7109375" style="10" customWidth="1"/>
    <col min="13865" max="13865" width="16.140625" style="10" bestFit="1" customWidth="1"/>
    <col min="13866" max="13867" width="14.42578125" style="10" customWidth="1"/>
    <col min="13868" max="13868" width="15.42578125" style="10" bestFit="1" customWidth="1"/>
    <col min="13869" max="13869" width="14.7109375" style="10" bestFit="1" customWidth="1"/>
    <col min="13870" max="13870" width="14.42578125" style="10" bestFit="1" customWidth="1"/>
    <col min="13871" max="13871" width="15.42578125" style="10" bestFit="1" customWidth="1"/>
    <col min="13872" max="13872" width="12.7109375" style="10" customWidth="1"/>
    <col min="13873" max="13873" width="14.42578125" style="10" bestFit="1" customWidth="1"/>
    <col min="13874" max="13874" width="16" style="10" bestFit="1" customWidth="1"/>
    <col min="13875" max="13875" width="19.42578125" style="10" bestFit="1" customWidth="1"/>
    <col min="13876" max="14075" width="15.5703125" style="10"/>
    <col min="14076" max="14076" width="0.42578125" style="10" customWidth="1"/>
    <col min="14077" max="14077" width="37" style="10" bestFit="1" customWidth="1"/>
    <col min="14078" max="14078" width="0.42578125" style="10" customWidth="1"/>
    <col min="14079" max="14079" width="46.5703125" style="10" bestFit="1" customWidth="1"/>
    <col min="14080" max="14080" width="0.42578125" style="10" customWidth="1"/>
    <col min="14081" max="14081" width="14.42578125" style="10" customWidth="1"/>
    <col min="14082" max="14082" width="0.42578125" style="10" customWidth="1"/>
    <col min="14083" max="14083" width="15.42578125" style="10" customWidth="1"/>
    <col min="14084" max="14084" width="12.7109375" style="10" customWidth="1"/>
    <col min="14085" max="14085" width="16.28515625" style="10" customWidth="1"/>
    <col min="14086" max="14087" width="14.42578125" style="10" customWidth="1"/>
    <col min="14088" max="14088" width="0.42578125" style="10" customWidth="1"/>
    <col min="14089" max="14089" width="15.42578125" style="10" customWidth="1"/>
    <col min="14090" max="14114" width="12.7109375" style="10" customWidth="1"/>
    <col min="14115" max="14115" width="32.42578125" style="10" bestFit="1" customWidth="1"/>
    <col min="14116" max="14116" width="15.5703125" style="10"/>
    <col min="14117" max="14117" width="0.42578125" style="10" customWidth="1"/>
    <col min="14118" max="14118" width="13.85546875" style="10" bestFit="1" customWidth="1"/>
    <col min="14119" max="14119" width="38.5703125" style="10" customWidth="1"/>
    <col min="14120" max="14120" width="12.7109375" style="10" customWidth="1"/>
    <col min="14121" max="14121" width="16.140625" style="10" bestFit="1" customWidth="1"/>
    <col min="14122" max="14123" width="14.42578125" style="10" customWidth="1"/>
    <col min="14124" max="14124" width="15.42578125" style="10" bestFit="1" customWidth="1"/>
    <col min="14125" max="14125" width="14.7109375" style="10" bestFit="1" customWidth="1"/>
    <col min="14126" max="14126" width="14.42578125" style="10" bestFit="1" customWidth="1"/>
    <col min="14127" max="14127" width="15.42578125" style="10" bestFit="1" customWidth="1"/>
    <col min="14128" max="14128" width="12.7109375" style="10" customWidth="1"/>
    <col min="14129" max="14129" width="14.42578125" style="10" bestFit="1" customWidth="1"/>
    <col min="14130" max="14130" width="16" style="10" bestFit="1" customWidth="1"/>
    <col min="14131" max="14131" width="19.42578125" style="10" bestFit="1" customWidth="1"/>
    <col min="14132" max="14331" width="15.5703125" style="10"/>
    <col min="14332" max="14332" width="0.42578125" style="10" customWidth="1"/>
    <col min="14333" max="14333" width="37" style="10" bestFit="1" customWidth="1"/>
    <col min="14334" max="14334" width="0.42578125" style="10" customWidth="1"/>
    <col min="14335" max="14335" width="46.5703125" style="10" bestFit="1" customWidth="1"/>
    <col min="14336" max="14336" width="0.42578125" style="10" customWidth="1"/>
    <col min="14337" max="14337" width="14.42578125" style="10" customWidth="1"/>
    <col min="14338" max="14338" width="0.42578125" style="10" customWidth="1"/>
    <col min="14339" max="14339" width="15.42578125" style="10" customWidth="1"/>
    <col min="14340" max="14340" width="12.7109375" style="10" customWidth="1"/>
    <col min="14341" max="14341" width="16.28515625" style="10" customWidth="1"/>
    <col min="14342" max="14343" width="14.42578125" style="10" customWidth="1"/>
    <col min="14344" max="14344" width="0.42578125" style="10" customWidth="1"/>
    <col min="14345" max="14345" width="15.42578125" style="10" customWidth="1"/>
    <col min="14346" max="14370" width="12.7109375" style="10" customWidth="1"/>
    <col min="14371" max="14371" width="32.42578125" style="10" bestFit="1" customWidth="1"/>
    <col min="14372" max="14372" width="15.5703125" style="10"/>
    <col min="14373" max="14373" width="0.42578125" style="10" customWidth="1"/>
    <col min="14374" max="14374" width="13.85546875" style="10" bestFit="1" customWidth="1"/>
    <col min="14375" max="14375" width="38.5703125" style="10" customWidth="1"/>
    <col min="14376" max="14376" width="12.7109375" style="10" customWidth="1"/>
    <col min="14377" max="14377" width="16.140625" style="10" bestFit="1" customWidth="1"/>
    <col min="14378" max="14379" width="14.42578125" style="10" customWidth="1"/>
    <col min="14380" max="14380" width="15.42578125" style="10" bestFit="1" customWidth="1"/>
    <col min="14381" max="14381" width="14.7109375" style="10" bestFit="1" customWidth="1"/>
    <col min="14382" max="14382" width="14.42578125" style="10" bestFit="1" customWidth="1"/>
    <col min="14383" max="14383" width="15.42578125" style="10" bestFit="1" customWidth="1"/>
    <col min="14384" max="14384" width="12.7109375" style="10" customWidth="1"/>
    <col min="14385" max="14385" width="14.42578125" style="10" bestFit="1" customWidth="1"/>
    <col min="14386" max="14386" width="16" style="10" bestFit="1" customWidth="1"/>
    <col min="14387" max="14387" width="19.42578125" style="10" bestFit="1" customWidth="1"/>
    <col min="14388" max="14587" width="15.5703125" style="10"/>
    <col min="14588" max="14588" width="0.42578125" style="10" customWidth="1"/>
    <col min="14589" max="14589" width="37" style="10" bestFit="1" customWidth="1"/>
    <col min="14590" max="14590" width="0.42578125" style="10" customWidth="1"/>
    <col min="14591" max="14591" width="46.5703125" style="10" bestFit="1" customWidth="1"/>
    <col min="14592" max="14592" width="0.42578125" style="10" customWidth="1"/>
    <col min="14593" max="14593" width="14.42578125" style="10" customWidth="1"/>
    <col min="14594" max="14594" width="0.42578125" style="10" customWidth="1"/>
    <col min="14595" max="14595" width="15.42578125" style="10" customWidth="1"/>
    <col min="14596" max="14596" width="12.7109375" style="10" customWidth="1"/>
    <col min="14597" max="14597" width="16.28515625" style="10" customWidth="1"/>
    <col min="14598" max="14599" width="14.42578125" style="10" customWidth="1"/>
    <col min="14600" max="14600" width="0.42578125" style="10" customWidth="1"/>
    <col min="14601" max="14601" width="15.42578125" style="10" customWidth="1"/>
    <col min="14602" max="14626" width="12.7109375" style="10" customWidth="1"/>
    <col min="14627" max="14627" width="32.42578125" style="10" bestFit="1" customWidth="1"/>
    <col min="14628" max="14628" width="15.5703125" style="10"/>
    <col min="14629" max="14629" width="0.42578125" style="10" customWidth="1"/>
    <col min="14630" max="14630" width="13.85546875" style="10" bestFit="1" customWidth="1"/>
    <col min="14631" max="14631" width="38.5703125" style="10" customWidth="1"/>
    <col min="14632" max="14632" width="12.7109375" style="10" customWidth="1"/>
    <col min="14633" max="14633" width="16.140625" style="10" bestFit="1" customWidth="1"/>
    <col min="14634" max="14635" width="14.42578125" style="10" customWidth="1"/>
    <col min="14636" max="14636" width="15.42578125" style="10" bestFit="1" customWidth="1"/>
    <col min="14637" max="14637" width="14.7109375" style="10" bestFit="1" customWidth="1"/>
    <col min="14638" max="14638" width="14.42578125" style="10" bestFit="1" customWidth="1"/>
    <col min="14639" max="14639" width="15.42578125" style="10" bestFit="1" customWidth="1"/>
    <col min="14640" max="14640" width="12.7109375" style="10" customWidth="1"/>
    <col min="14641" max="14641" width="14.42578125" style="10" bestFit="1" customWidth="1"/>
    <col min="14642" max="14642" width="16" style="10" bestFit="1" customWidth="1"/>
    <col min="14643" max="14643" width="19.42578125" style="10" bestFit="1" customWidth="1"/>
    <col min="14644" max="14843" width="15.5703125" style="10"/>
    <col min="14844" max="14844" width="0.42578125" style="10" customWidth="1"/>
    <col min="14845" max="14845" width="37" style="10" bestFit="1" customWidth="1"/>
    <col min="14846" max="14846" width="0.42578125" style="10" customWidth="1"/>
    <col min="14847" max="14847" width="46.5703125" style="10" bestFit="1" customWidth="1"/>
    <col min="14848" max="14848" width="0.42578125" style="10" customWidth="1"/>
    <col min="14849" max="14849" width="14.42578125" style="10" customWidth="1"/>
    <col min="14850" max="14850" width="0.42578125" style="10" customWidth="1"/>
    <col min="14851" max="14851" width="15.42578125" style="10" customWidth="1"/>
    <col min="14852" max="14852" width="12.7109375" style="10" customWidth="1"/>
    <col min="14853" max="14853" width="16.28515625" style="10" customWidth="1"/>
    <col min="14854" max="14855" width="14.42578125" style="10" customWidth="1"/>
    <col min="14856" max="14856" width="0.42578125" style="10" customWidth="1"/>
    <col min="14857" max="14857" width="15.42578125" style="10" customWidth="1"/>
    <col min="14858" max="14882" width="12.7109375" style="10" customWidth="1"/>
    <col min="14883" max="14883" width="32.42578125" style="10" bestFit="1" customWidth="1"/>
    <col min="14884" max="14884" width="15.5703125" style="10"/>
    <col min="14885" max="14885" width="0.42578125" style="10" customWidth="1"/>
    <col min="14886" max="14886" width="13.85546875" style="10" bestFit="1" customWidth="1"/>
    <col min="14887" max="14887" width="38.5703125" style="10" customWidth="1"/>
    <col min="14888" max="14888" width="12.7109375" style="10" customWidth="1"/>
    <col min="14889" max="14889" width="16.140625" style="10" bestFit="1" customWidth="1"/>
    <col min="14890" max="14891" width="14.42578125" style="10" customWidth="1"/>
    <col min="14892" max="14892" width="15.42578125" style="10" bestFit="1" customWidth="1"/>
    <col min="14893" max="14893" width="14.7109375" style="10" bestFit="1" customWidth="1"/>
    <col min="14894" max="14894" width="14.42578125" style="10" bestFit="1" customWidth="1"/>
    <col min="14895" max="14895" width="15.42578125" style="10" bestFit="1" customWidth="1"/>
    <col min="14896" max="14896" width="12.7109375" style="10" customWidth="1"/>
    <col min="14897" max="14897" width="14.42578125" style="10" bestFit="1" customWidth="1"/>
    <col min="14898" max="14898" width="16" style="10" bestFit="1" customWidth="1"/>
    <col min="14899" max="14899" width="19.42578125" style="10" bestFit="1" customWidth="1"/>
    <col min="14900" max="15099" width="15.5703125" style="10"/>
    <col min="15100" max="15100" width="0.42578125" style="10" customWidth="1"/>
    <col min="15101" max="15101" width="37" style="10" bestFit="1" customWidth="1"/>
    <col min="15102" max="15102" width="0.42578125" style="10" customWidth="1"/>
    <col min="15103" max="15103" width="46.5703125" style="10" bestFit="1" customWidth="1"/>
    <col min="15104" max="15104" width="0.42578125" style="10" customWidth="1"/>
    <col min="15105" max="15105" width="14.42578125" style="10" customWidth="1"/>
    <col min="15106" max="15106" width="0.42578125" style="10" customWidth="1"/>
    <col min="15107" max="15107" width="15.42578125" style="10" customWidth="1"/>
    <col min="15108" max="15108" width="12.7109375" style="10" customWidth="1"/>
    <col min="15109" max="15109" width="16.28515625" style="10" customWidth="1"/>
    <col min="15110" max="15111" width="14.42578125" style="10" customWidth="1"/>
    <col min="15112" max="15112" width="0.42578125" style="10" customWidth="1"/>
    <col min="15113" max="15113" width="15.42578125" style="10" customWidth="1"/>
    <col min="15114" max="15138" width="12.7109375" style="10" customWidth="1"/>
    <col min="15139" max="15139" width="32.42578125" style="10" bestFit="1" customWidth="1"/>
    <col min="15140" max="15140" width="15.5703125" style="10"/>
    <col min="15141" max="15141" width="0.42578125" style="10" customWidth="1"/>
    <col min="15142" max="15142" width="13.85546875" style="10" bestFit="1" customWidth="1"/>
    <col min="15143" max="15143" width="38.5703125" style="10" customWidth="1"/>
    <col min="15144" max="15144" width="12.7109375" style="10" customWidth="1"/>
    <col min="15145" max="15145" width="16.140625" style="10" bestFit="1" customWidth="1"/>
    <col min="15146" max="15147" width="14.42578125" style="10" customWidth="1"/>
    <col min="15148" max="15148" width="15.42578125" style="10" bestFit="1" customWidth="1"/>
    <col min="15149" max="15149" width="14.7109375" style="10" bestFit="1" customWidth="1"/>
    <col min="15150" max="15150" width="14.42578125" style="10" bestFit="1" customWidth="1"/>
    <col min="15151" max="15151" width="15.42578125" style="10" bestFit="1" customWidth="1"/>
    <col min="15152" max="15152" width="12.7109375" style="10" customWidth="1"/>
    <col min="15153" max="15153" width="14.42578125" style="10" bestFit="1" customWidth="1"/>
    <col min="15154" max="15154" width="16" style="10" bestFit="1" customWidth="1"/>
    <col min="15155" max="15155" width="19.42578125" style="10" bestFit="1" customWidth="1"/>
    <col min="15156" max="15355" width="15.5703125" style="10"/>
    <col min="15356" max="15356" width="0.42578125" style="10" customWidth="1"/>
    <col min="15357" max="15357" width="37" style="10" bestFit="1" customWidth="1"/>
    <col min="15358" max="15358" width="0.42578125" style="10" customWidth="1"/>
    <col min="15359" max="15359" width="46.5703125" style="10" bestFit="1" customWidth="1"/>
    <col min="15360" max="15360" width="0.42578125" style="10" customWidth="1"/>
    <col min="15361" max="15361" width="14.42578125" style="10" customWidth="1"/>
    <col min="15362" max="15362" width="0.42578125" style="10" customWidth="1"/>
    <col min="15363" max="15363" width="15.42578125" style="10" customWidth="1"/>
    <col min="15364" max="15364" width="12.7109375" style="10" customWidth="1"/>
    <col min="15365" max="15365" width="16.28515625" style="10" customWidth="1"/>
    <col min="15366" max="15367" width="14.42578125" style="10" customWidth="1"/>
    <col min="15368" max="15368" width="0.42578125" style="10" customWidth="1"/>
    <col min="15369" max="15369" width="15.42578125" style="10" customWidth="1"/>
    <col min="15370" max="15394" width="12.7109375" style="10" customWidth="1"/>
    <col min="15395" max="15395" width="32.42578125" style="10" bestFit="1" customWidth="1"/>
    <col min="15396" max="15396" width="15.5703125" style="10"/>
    <col min="15397" max="15397" width="0.42578125" style="10" customWidth="1"/>
    <col min="15398" max="15398" width="13.85546875" style="10" bestFit="1" customWidth="1"/>
    <col min="15399" max="15399" width="38.5703125" style="10" customWidth="1"/>
    <col min="15400" max="15400" width="12.7109375" style="10" customWidth="1"/>
    <col min="15401" max="15401" width="16.140625" style="10" bestFit="1" customWidth="1"/>
    <col min="15402" max="15403" width="14.42578125" style="10" customWidth="1"/>
    <col min="15404" max="15404" width="15.42578125" style="10" bestFit="1" customWidth="1"/>
    <col min="15405" max="15405" width="14.7109375" style="10" bestFit="1" customWidth="1"/>
    <col min="15406" max="15406" width="14.42578125" style="10" bestFit="1" customWidth="1"/>
    <col min="15407" max="15407" width="15.42578125" style="10" bestFit="1" customWidth="1"/>
    <col min="15408" max="15408" width="12.7109375" style="10" customWidth="1"/>
    <col min="15409" max="15409" width="14.42578125" style="10" bestFit="1" customWidth="1"/>
    <col min="15410" max="15410" width="16" style="10" bestFit="1" customWidth="1"/>
    <col min="15411" max="15411" width="19.42578125" style="10" bestFit="1" customWidth="1"/>
    <col min="15412" max="15611" width="15.5703125" style="10"/>
    <col min="15612" max="15612" width="0.42578125" style="10" customWidth="1"/>
    <col min="15613" max="15613" width="37" style="10" bestFit="1" customWidth="1"/>
    <col min="15614" max="15614" width="0.42578125" style="10" customWidth="1"/>
    <col min="15615" max="15615" width="46.5703125" style="10" bestFit="1" customWidth="1"/>
    <col min="15616" max="15616" width="0.42578125" style="10" customWidth="1"/>
    <col min="15617" max="15617" width="14.42578125" style="10" customWidth="1"/>
    <col min="15618" max="15618" width="0.42578125" style="10" customWidth="1"/>
    <col min="15619" max="15619" width="15.42578125" style="10" customWidth="1"/>
    <col min="15620" max="15620" width="12.7109375" style="10" customWidth="1"/>
    <col min="15621" max="15621" width="16.28515625" style="10" customWidth="1"/>
    <col min="15622" max="15623" width="14.42578125" style="10" customWidth="1"/>
    <col min="15624" max="15624" width="0.42578125" style="10" customWidth="1"/>
    <col min="15625" max="15625" width="15.42578125" style="10" customWidth="1"/>
    <col min="15626" max="15650" width="12.7109375" style="10" customWidth="1"/>
    <col min="15651" max="15651" width="32.42578125" style="10" bestFit="1" customWidth="1"/>
    <col min="15652" max="15652" width="15.5703125" style="10"/>
    <col min="15653" max="15653" width="0.42578125" style="10" customWidth="1"/>
    <col min="15654" max="15654" width="13.85546875" style="10" bestFit="1" customWidth="1"/>
    <col min="15655" max="15655" width="38.5703125" style="10" customWidth="1"/>
    <col min="15656" max="15656" width="12.7109375" style="10" customWidth="1"/>
    <col min="15657" max="15657" width="16.140625" style="10" bestFit="1" customWidth="1"/>
    <col min="15658" max="15659" width="14.42578125" style="10" customWidth="1"/>
    <col min="15660" max="15660" width="15.42578125" style="10" bestFit="1" customWidth="1"/>
    <col min="15661" max="15661" width="14.7109375" style="10" bestFit="1" customWidth="1"/>
    <col min="15662" max="15662" width="14.42578125" style="10" bestFit="1" customWidth="1"/>
    <col min="15663" max="15663" width="15.42578125" style="10" bestFit="1" customWidth="1"/>
    <col min="15664" max="15664" width="12.7109375" style="10" customWidth="1"/>
    <col min="15665" max="15665" width="14.42578125" style="10" bestFit="1" customWidth="1"/>
    <col min="15666" max="15666" width="16" style="10" bestFit="1" customWidth="1"/>
    <col min="15667" max="15667" width="19.42578125" style="10" bestFit="1" customWidth="1"/>
    <col min="15668" max="15867" width="15.5703125" style="10"/>
    <col min="15868" max="15868" width="0.42578125" style="10" customWidth="1"/>
    <col min="15869" max="15869" width="37" style="10" bestFit="1" customWidth="1"/>
    <col min="15870" max="15870" width="0.42578125" style="10" customWidth="1"/>
    <col min="15871" max="15871" width="46.5703125" style="10" bestFit="1" customWidth="1"/>
    <col min="15872" max="15872" width="0.42578125" style="10" customWidth="1"/>
    <col min="15873" max="15873" width="14.42578125" style="10" customWidth="1"/>
    <col min="15874" max="15874" width="0.42578125" style="10" customWidth="1"/>
    <col min="15875" max="15875" width="15.42578125" style="10" customWidth="1"/>
    <col min="15876" max="15876" width="12.7109375" style="10" customWidth="1"/>
    <col min="15877" max="15877" width="16.28515625" style="10" customWidth="1"/>
    <col min="15878" max="15879" width="14.42578125" style="10" customWidth="1"/>
    <col min="15880" max="15880" width="0.42578125" style="10" customWidth="1"/>
    <col min="15881" max="15881" width="15.42578125" style="10" customWidth="1"/>
    <col min="15882" max="15906" width="12.7109375" style="10" customWidth="1"/>
    <col min="15907" max="15907" width="32.42578125" style="10" bestFit="1" customWidth="1"/>
    <col min="15908" max="15908" width="15.5703125" style="10"/>
    <col min="15909" max="15909" width="0.42578125" style="10" customWidth="1"/>
    <col min="15910" max="15910" width="13.85546875" style="10" bestFit="1" customWidth="1"/>
    <col min="15911" max="15911" width="38.5703125" style="10" customWidth="1"/>
    <col min="15912" max="15912" width="12.7109375" style="10" customWidth="1"/>
    <col min="15913" max="15913" width="16.140625" style="10" bestFit="1" customWidth="1"/>
    <col min="15914" max="15915" width="14.42578125" style="10" customWidth="1"/>
    <col min="15916" max="15916" width="15.42578125" style="10" bestFit="1" customWidth="1"/>
    <col min="15917" max="15917" width="14.7109375" style="10" bestFit="1" customWidth="1"/>
    <col min="15918" max="15918" width="14.42578125" style="10" bestFit="1" customWidth="1"/>
    <col min="15919" max="15919" width="15.42578125" style="10" bestFit="1" customWidth="1"/>
    <col min="15920" max="15920" width="12.7109375" style="10" customWidth="1"/>
    <col min="15921" max="15921" width="14.42578125" style="10" bestFit="1" customWidth="1"/>
    <col min="15922" max="15922" width="16" style="10" bestFit="1" customWidth="1"/>
    <col min="15923" max="15923" width="19.42578125" style="10" bestFit="1" customWidth="1"/>
    <col min="15924" max="16123" width="15.5703125" style="10"/>
    <col min="16124" max="16124" width="0.42578125" style="10" customWidth="1"/>
    <col min="16125" max="16125" width="37" style="10" bestFit="1" customWidth="1"/>
    <col min="16126" max="16126" width="0.42578125" style="10" customWidth="1"/>
    <col min="16127" max="16127" width="46.5703125" style="10" bestFit="1" customWidth="1"/>
    <col min="16128" max="16128" width="0.42578125" style="10" customWidth="1"/>
    <col min="16129" max="16129" width="14.42578125" style="10" customWidth="1"/>
    <col min="16130" max="16130" width="0.42578125" style="10" customWidth="1"/>
    <col min="16131" max="16131" width="15.42578125" style="10" customWidth="1"/>
    <col min="16132" max="16132" width="12.7109375" style="10" customWidth="1"/>
    <col min="16133" max="16133" width="16.28515625" style="10" customWidth="1"/>
    <col min="16134" max="16135" width="14.42578125" style="10" customWidth="1"/>
    <col min="16136" max="16136" width="0.42578125" style="10" customWidth="1"/>
    <col min="16137" max="16137" width="15.42578125" style="10" customWidth="1"/>
    <col min="16138" max="16162" width="12.7109375" style="10" customWidth="1"/>
    <col min="16163" max="16163" width="32.42578125" style="10" bestFit="1" customWidth="1"/>
    <col min="16164" max="16164" width="15.5703125" style="10"/>
    <col min="16165" max="16165" width="0.42578125" style="10" customWidth="1"/>
    <col min="16166" max="16166" width="13.85546875" style="10" bestFit="1" customWidth="1"/>
    <col min="16167" max="16167" width="38.5703125" style="10" customWidth="1"/>
    <col min="16168" max="16168" width="12.7109375" style="10" customWidth="1"/>
    <col min="16169" max="16169" width="16.140625" style="10" bestFit="1" customWidth="1"/>
    <col min="16170" max="16171" width="14.42578125" style="10" customWidth="1"/>
    <col min="16172" max="16172" width="15.42578125" style="10" bestFit="1" customWidth="1"/>
    <col min="16173" max="16173" width="14.7109375" style="10" bestFit="1" customWidth="1"/>
    <col min="16174" max="16174" width="14.42578125" style="10" bestFit="1" customWidth="1"/>
    <col min="16175" max="16175" width="15.42578125" style="10" bestFit="1" customWidth="1"/>
    <col min="16176" max="16176" width="12.7109375" style="10" customWidth="1"/>
    <col min="16177" max="16177" width="14.42578125" style="10" bestFit="1" customWidth="1"/>
    <col min="16178" max="16178" width="16" style="10" bestFit="1" customWidth="1"/>
    <col min="16179" max="16179" width="19.42578125" style="10" bestFit="1" customWidth="1"/>
    <col min="16180" max="16384" width="15.5703125" style="10"/>
  </cols>
  <sheetData>
    <row r="1" spans="1:133" ht="16.350000000000001" customHeight="1" x14ac:dyDescent="0.2">
      <c r="A1" s="73" t="s">
        <v>451</v>
      </c>
      <c r="B1" s="73"/>
      <c r="C1" s="73"/>
      <c r="D1" s="73"/>
      <c r="E1" s="73"/>
      <c r="F1" s="73"/>
    </row>
    <row r="2" spans="1:133" ht="16.350000000000001" customHeight="1" x14ac:dyDescent="0.2">
      <c r="A2" s="73" t="s">
        <v>452</v>
      </c>
      <c r="B2" s="73"/>
      <c r="C2" s="73"/>
      <c r="D2" s="73"/>
      <c r="E2" s="73"/>
      <c r="F2" s="73"/>
    </row>
    <row r="4" spans="1:133" ht="16.350000000000001" customHeight="1" x14ac:dyDescent="0.2">
      <c r="A4" s="6" t="s">
        <v>453</v>
      </c>
      <c r="B4" s="4" t="s">
        <v>454</v>
      </c>
      <c r="C4" s="10" t="s">
        <v>455</v>
      </c>
      <c r="D4" s="5" t="s">
        <v>456</v>
      </c>
      <c r="E4" s="1" t="s">
        <v>457</v>
      </c>
      <c r="F4" s="4" t="s">
        <v>458</v>
      </c>
    </row>
    <row r="5" spans="1:133" ht="16.350000000000001" customHeight="1" x14ac:dyDescent="0.2">
      <c r="C5" s="19" t="s">
        <v>0</v>
      </c>
      <c r="D5" s="20" t="s">
        <v>0</v>
      </c>
      <c r="E5" s="21"/>
      <c r="AI5" s="19"/>
      <c r="AK5" s="22"/>
      <c r="AL5" s="23"/>
      <c r="AM5" s="19"/>
    </row>
    <row r="6" spans="1:133" ht="16.350000000000001" customHeight="1" x14ac:dyDescent="0.2">
      <c r="A6" s="24" t="s">
        <v>1</v>
      </c>
      <c r="B6" s="21" t="s">
        <v>392</v>
      </c>
      <c r="C6" s="24" t="s">
        <v>2</v>
      </c>
      <c r="D6" s="21" t="s">
        <v>393</v>
      </c>
      <c r="E6" s="21"/>
      <c r="F6" s="25">
        <v>13250.119999999999</v>
      </c>
      <c r="G6" s="26"/>
      <c r="H6" s="26"/>
      <c r="I6" s="27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4"/>
      <c r="AJ6" s="29"/>
      <c r="AK6" s="30"/>
      <c r="AL6" s="31"/>
      <c r="AM6" s="24"/>
      <c r="AN6" s="32"/>
      <c r="AO6" s="33"/>
      <c r="AP6" s="33"/>
      <c r="AQ6" s="34"/>
      <c r="AR6" s="35"/>
      <c r="AS6" s="36"/>
      <c r="AT6" s="37"/>
      <c r="AU6" s="35"/>
      <c r="AV6" s="38"/>
      <c r="AW6" s="39"/>
      <c r="AX6" s="40"/>
      <c r="AZ6" s="41"/>
    </row>
    <row r="7" spans="1:133" ht="16.350000000000001" customHeight="1" x14ac:dyDescent="0.2">
      <c r="A7" s="24" t="s">
        <v>3</v>
      </c>
      <c r="B7" s="21" t="s">
        <v>392</v>
      </c>
      <c r="C7" s="24" t="s">
        <v>4</v>
      </c>
      <c r="D7" s="21" t="s">
        <v>393</v>
      </c>
      <c r="E7" s="21"/>
      <c r="F7" s="25">
        <v>23054.979999999992</v>
      </c>
      <c r="G7" s="26"/>
      <c r="H7" s="26"/>
      <c r="I7" s="27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4"/>
      <c r="AJ7" s="29"/>
      <c r="AK7" s="30"/>
      <c r="AL7" s="31"/>
      <c r="AM7" s="24"/>
      <c r="AN7" s="32"/>
      <c r="AO7" s="33"/>
      <c r="AP7" s="33"/>
      <c r="AQ7" s="34"/>
      <c r="AR7" s="35"/>
      <c r="AS7" s="36"/>
      <c r="AT7" s="37"/>
      <c r="AU7" s="35"/>
      <c r="AV7" s="38"/>
      <c r="AW7" s="39"/>
      <c r="AX7" s="40"/>
      <c r="BA7" s="41"/>
      <c r="BB7" s="41"/>
      <c r="BC7" s="41"/>
      <c r="BD7" s="41"/>
      <c r="BE7" s="41"/>
      <c r="BF7" s="41"/>
      <c r="BG7" s="41"/>
      <c r="BH7" s="41"/>
      <c r="BI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</row>
    <row r="8" spans="1:133" ht="16.350000000000001" customHeight="1" x14ac:dyDescent="0.2">
      <c r="A8" s="24" t="s">
        <v>5</v>
      </c>
      <c r="B8" s="21" t="s">
        <v>392</v>
      </c>
      <c r="C8" s="24" t="s">
        <v>6</v>
      </c>
      <c r="D8" s="21" t="s">
        <v>393</v>
      </c>
      <c r="E8" s="21"/>
      <c r="F8" s="25">
        <v>32633.899999999994</v>
      </c>
      <c r="G8" s="26"/>
      <c r="H8" s="26"/>
      <c r="I8" s="27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4"/>
      <c r="AJ8" s="29"/>
      <c r="AK8" s="30"/>
      <c r="AL8" s="31"/>
      <c r="AM8" s="24"/>
      <c r="AN8" s="32"/>
      <c r="AO8" s="33"/>
      <c r="AP8" s="33"/>
      <c r="AQ8" s="34"/>
      <c r="AR8" s="35"/>
      <c r="AS8" s="36"/>
      <c r="AT8" s="37"/>
      <c r="AU8" s="35"/>
      <c r="AV8" s="38"/>
      <c r="AW8" s="39"/>
      <c r="AX8" s="40"/>
    </row>
    <row r="9" spans="1:133" s="12" customFormat="1" ht="16.350000000000001" customHeight="1" x14ac:dyDescent="0.2">
      <c r="A9" s="24" t="s">
        <v>7</v>
      </c>
      <c r="B9" s="21" t="s">
        <v>392</v>
      </c>
      <c r="C9" s="24" t="s">
        <v>8</v>
      </c>
      <c r="D9" s="21" t="s">
        <v>393</v>
      </c>
      <c r="E9" s="21"/>
      <c r="F9" s="25">
        <v>26476.709999999992</v>
      </c>
      <c r="G9" s="26"/>
      <c r="H9" s="26"/>
      <c r="I9" s="27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4"/>
      <c r="AJ9" s="29"/>
      <c r="AK9" s="30"/>
      <c r="AL9" s="31"/>
      <c r="AM9" s="24"/>
      <c r="AN9" s="32"/>
      <c r="AO9" s="33"/>
      <c r="AP9" s="33"/>
      <c r="AQ9" s="34"/>
      <c r="AR9" s="35"/>
      <c r="AS9" s="36"/>
      <c r="AT9" s="37"/>
      <c r="AU9" s="35"/>
      <c r="AV9" s="38"/>
      <c r="AW9" s="39"/>
      <c r="AX9" s="4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</row>
    <row r="10" spans="1:133" ht="16.350000000000001" customHeight="1" x14ac:dyDescent="0.2">
      <c r="A10" s="24" t="s">
        <v>9</v>
      </c>
      <c r="B10" s="21" t="s">
        <v>392</v>
      </c>
      <c r="C10" s="24" t="s">
        <v>10</v>
      </c>
      <c r="D10" s="21" t="s">
        <v>393</v>
      </c>
      <c r="E10" s="21"/>
      <c r="F10" s="25">
        <v>19632.34</v>
      </c>
      <c r="G10" s="26"/>
      <c r="H10" s="26"/>
      <c r="I10" s="27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4"/>
      <c r="AJ10" s="29"/>
      <c r="AK10" s="30"/>
      <c r="AL10" s="31"/>
      <c r="AM10" s="24"/>
      <c r="AN10" s="32"/>
      <c r="AO10" s="33"/>
      <c r="AP10" s="33"/>
      <c r="AQ10" s="34"/>
      <c r="AR10" s="35"/>
      <c r="AS10" s="36"/>
      <c r="AT10" s="37"/>
      <c r="AU10" s="35"/>
      <c r="AV10" s="38"/>
      <c r="AW10" s="39"/>
      <c r="AX10" s="40"/>
    </row>
    <row r="11" spans="1:133" ht="16.350000000000001" customHeight="1" x14ac:dyDescent="0.2">
      <c r="A11" s="24" t="s">
        <v>11</v>
      </c>
      <c r="B11" s="21" t="s">
        <v>392</v>
      </c>
      <c r="C11" s="24" t="s">
        <v>12</v>
      </c>
      <c r="D11" s="21" t="s">
        <v>393</v>
      </c>
      <c r="E11" s="21"/>
      <c r="F11" s="25">
        <v>20942.22</v>
      </c>
      <c r="G11" s="26"/>
      <c r="H11" s="26"/>
      <c r="I11" s="27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4"/>
      <c r="AJ11" s="29"/>
      <c r="AK11" s="30"/>
      <c r="AL11" s="31"/>
      <c r="AM11" s="24"/>
      <c r="AN11" s="32"/>
      <c r="AO11" s="33"/>
      <c r="AP11" s="33"/>
      <c r="AQ11" s="34"/>
      <c r="AR11" s="35"/>
      <c r="AS11" s="36"/>
      <c r="AT11" s="37"/>
      <c r="AU11" s="35"/>
      <c r="AV11" s="38"/>
      <c r="AW11" s="39"/>
      <c r="AX11" s="40"/>
    </row>
    <row r="12" spans="1:133" ht="16.350000000000001" customHeight="1" x14ac:dyDescent="0.2">
      <c r="A12" s="24" t="s">
        <v>13</v>
      </c>
      <c r="B12" s="21" t="s">
        <v>392</v>
      </c>
      <c r="C12" s="24" t="s">
        <v>14</v>
      </c>
      <c r="D12" s="21" t="s">
        <v>393</v>
      </c>
      <c r="E12" s="21"/>
      <c r="F12" s="25">
        <v>14352.649999999996</v>
      </c>
      <c r="G12" s="26"/>
      <c r="H12" s="26"/>
      <c r="I12" s="27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4"/>
      <c r="AJ12" s="29"/>
      <c r="AK12" s="30"/>
      <c r="AL12" s="31"/>
      <c r="AM12" s="24"/>
      <c r="AN12" s="32"/>
      <c r="AO12" s="33"/>
      <c r="AP12" s="33"/>
      <c r="AQ12" s="34"/>
      <c r="AR12" s="35"/>
      <c r="AS12" s="36"/>
      <c r="AT12" s="37"/>
      <c r="AU12" s="35"/>
      <c r="AV12" s="38"/>
      <c r="AW12" s="39"/>
      <c r="AX12" s="40"/>
    </row>
    <row r="13" spans="1:133" ht="16.350000000000001" customHeight="1" x14ac:dyDescent="0.2">
      <c r="A13" s="24" t="s">
        <v>15</v>
      </c>
      <c r="B13" s="21" t="s">
        <v>392</v>
      </c>
      <c r="C13" s="24" t="s">
        <v>16</v>
      </c>
      <c r="D13" s="21" t="s">
        <v>393</v>
      </c>
      <c r="E13" s="21"/>
      <c r="F13" s="25">
        <v>26651.950000000008</v>
      </c>
      <c r="G13" s="26"/>
      <c r="H13" s="26"/>
      <c r="I13" s="27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4"/>
      <c r="AJ13" s="29"/>
      <c r="AK13" s="30"/>
      <c r="AL13" s="31"/>
      <c r="AM13" s="24"/>
      <c r="AN13" s="32"/>
      <c r="AO13" s="33"/>
      <c r="AP13" s="33"/>
      <c r="AQ13" s="34"/>
      <c r="AR13" s="35"/>
      <c r="AS13" s="36"/>
      <c r="AT13" s="37"/>
      <c r="AU13" s="35"/>
      <c r="AV13" s="38"/>
      <c r="AW13" s="39"/>
      <c r="AX13" s="40"/>
    </row>
    <row r="14" spans="1:133" ht="16.350000000000001" customHeight="1" x14ac:dyDescent="0.2">
      <c r="A14" s="24" t="s">
        <v>17</v>
      </c>
      <c r="B14" s="21" t="s">
        <v>392</v>
      </c>
      <c r="C14" s="24" t="s">
        <v>18</v>
      </c>
      <c r="D14" s="21" t="s">
        <v>393</v>
      </c>
      <c r="E14" s="21"/>
      <c r="F14" s="25">
        <v>32953.57</v>
      </c>
      <c r="G14" s="26"/>
      <c r="H14" s="26"/>
      <c r="I14" s="27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4"/>
      <c r="AJ14" s="29"/>
      <c r="AK14" s="30"/>
      <c r="AL14" s="31"/>
      <c r="AM14" s="24"/>
      <c r="AN14" s="32"/>
      <c r="AO14" s="33"/>
      <c r="AP14" s="33"/>
      <c r="AQ14" s="34"/>
      <c r="AR14" s="35"/>
      <c r="AS14" s="36"/>
      <c r="AT14" s="37"/>
      <c r="AU14" s="35"/>
      <c r="AV14" s="38"/>
      <c r="AW14" s="39"/>
      <c r="AX14" s="40"/>
    </row>
    <row r="15" spans="1:133" ht="16.350000000000001" customHeight="1" x14ac:dyDescent="0.2">
      <c r="A15" s="24" t="s">
        <v>19</v>
      </c>
      <c r="B15" s="21" t="s">
        <v>392</v>
      </c>
      <c r="C15" s="24" t="s">
        <v>20</v>
      </c>
      <c r="D15" s="21" t="s">
        <v>393</v>
      </c>
      <c r="E15" s="21"/>
      <c r="F15" s="25">
        <v>30959.889999999996</v>
      </c>
      <c r="G15" s="26"/>
      <c r="H15" s="26"/>
      <c r="I15" s="27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4"/>
      <c r="AJ15" s="29"/>
      <c r="AK15" s="30"/>
      <c r="AL15" s="31"/>
      <c r="AM15" s="24"/>
      <c r="AN15" s="32"/>
      <c r="AO15" s="33"/>
      <c r="AP15" s="33"/>
      <c r="AQ15" s="34"/>
      <c r="AR15" s="35"/>
      <c r="AS15" s="36"/>
      <c r="AT15" s="37"/>
      <c r="AU15" s="35"/>
      <c r="AV15" s="38"/>
      <c r="AW15" s="39"/>
      <c r="AX15" s="40"/>
    </row>
    <row r="16" spans="1:133" ht="16.350000000000001" customHeight="1" x14ac:dyDescent="0.2">
      <c r="A16" s="24" t="s">
        <v>21</v>
      </c>
      <c r="B16" s="21" t="s">
        <v>392</v>
      </c>
      <c r="C16" s="24" t="s">
        <v>22</v>
      </c>
      <c r="D16" s="21" t="s">
        <v>393</v>
      </c>
      <c r="E16" s="21"/>
      <c r="F16" s="25">
        <v>70135.39</v>
      </c>
      <c r="G16" s="26"/>
      <c r="H16" s="26"/>
      <c r="I16" s="27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4"/>
      <c r="AJ16" s="29"/>
      <c r="AK16" s="30"/>
      <c r="AL16" s="31"/>
      <c r="AM16" s="24"/>
      <c r="AN16" s="32"/>
      <c r="AO16" s="33"/>
      <c r="AP16" s="33"/>
      <c r="AQ16" s="34"/>
      <c r="AR16" s="35"/>
      <c r="AS16" s="36"/>
      <c r="AT16" s="37"/>
      <c r="AU16" s="35"/>
      <c r="AV16" s="38"/>
      <c r="AW16" s="39"/>
      <c r="AX16" s="40"/>
    </row>
    <row r="17" spans="1:133" ht="16.350000000000001" customHeight="1" x14ac:dyDescent="0.2">
      <c r="A17" s="24" t="s">
        <v>23</v>
      </c>
      <c r="B17" s="21" t="s">
        <v>392</v>
      </c>
      <c r="C17" s="24" t="s">
        <v>24</v>
      </c>
      <c r="D17" s="21" t="s">
        <v>393</v>
      </c>
      <c r="E17" s="21"/>
      <c r="F17" s="25">
        <v>20558.46</v>
      </c>
      <c r="G17" s="26"/>
      <c r="H17" s="26"/>
      <c r="I17" s="27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4"/>
      <c r="AJ17" s="29"/>
      <c r="AK17" s="30"/>
      <c r="AL17" s="31"/>
      <c r="AM17" s="24"/>
      <c r="AN17" s="32"/>
      <c r="AO17" s="33"/>
      <c r="AP17" s="33"/>
      <c r="AQ17" s="34"/>
      <c r="AR17" s="35"/>
      <c r="AS17" s="36"/>
      <c r="AT17" s="37"/>
      <c r="AU17" s="35"/>
      <c r="AV17" s="38"/>
      <c r="AW17" s="39"/>
      <c r="AX17" s="40"/>
    </row>
    <row r="18" spans="1:133" ht="16.350000000000001" customHeight="1" x14ac:dyDescent="0.2">
      <c r="A18" s="24" t="s">
        <v>25</v>
      </c>
      <c r="B18" s="21" t="s">
        <v>400</v>
      </c>
      <c r="C18" s="24" t="s">
        <v>26</v>
      </c>
      <c r="D18" s="21" t="s">
        <v>393</v>
      </c>
      <c r="E18" s="21"/>
      <c r="F18" s="25">
        <v>11800</v>
      </c>
      <c r="G18" s="26"/>
      <c r="H18" s="26"/>
      <c r="I18" s="27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4"/>
      <c r="AJ18" s="29"/>
      <c r="AK18" s="30"/>
      <c r="AL18" s="31"/>
      <c r="AM18" s="24"/>
      <c r="AN18" s="32"/>
      <c r="AO18" s="33"/>
      <c r="AP18" s="33"/>
      <c r="AQ18" s="34"/>
      <c r="AR18" s="35"/>
      <c r="AS18" s="36"/>
      <c r="AT18" s="37"/>
      <c r="AU18" s="35"/>
      <c r="AV18" s="38"/>
      <c r="AW18" s="39"/>
      <c r="AX18" s="40"/>
    </row>
    <row r="19" spans="1:133" ht="16.350000000000001" customHeight="1" x14ac:dyDescent="0.2">
      <c r="A19" s="24" t="s">
        <v>27</v>
      </c>
      <c r="B19" s="21" t="s">
        <v>392</v>
      </c>
      <c r="C19" s="24" t="s">
        <v>28</v>
      </c>
      <c r="D19" s="21" t="s">
        <v>393</v>
      </c>
      <c r="E19" s="21"/>
      <c r="F19" s="25">
        <v>22699.520000000008</v>
      </c>
      <c r="G19" s="26"/>
      <c r="H19" s="26"/>
      <c r="I19" s="27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4"/>
      <c r="AJ19" s="29"/>
      <c r="AK19" s="30"/>
      <c r="AL19" s="31"/>
      <c r="AM19" s="24"/>
      <c r="AN19" s="32"/>
      <c r="AO19" s="33"/>
      <c r="AP19" s="33"/>
      <c r="AQ19" s="34"/>
      <c r="AR19" s="35"/>
      <c r="AS19" s="36"/>
      <c r="AT19" s="37"/>
      <c r="AU19" s="35"/>
      <c r="AV19" s="38"/>
      <c r="AW19" s="39"/>
      <c r="AX19" s="40"/>
    </row>
    <row r="20" spans="1:133" ht="16.350000000000001" customHeight="1" x14ac:dyDescent="0.2">
      <c r="A20" s="24" t="s">
        <v>29</v>
      </c>
      <c r="B20" s="21" t="s">
        <v>392</v>
      </c>
      <c r="C20" s="24" t="s">
        <v>30</v>
      </c>
      <c r="D20" s="21" t="s">
        <v>393</v>
      </c>
      <c r="E20" s="21"/>
      <c r="F20" s="25">
        <v>25643.41</v>
      </c>
      <c r="G20" s="26"/>
      <c r="H20" s="26"/>
      <c r="I20" s="27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4"/>
      <c r="AJ20" s="29"/>
      <c r="AK20" s="30"/>
      <c r="AL20" s="31"/>
      <c r="AM20" s="24"/>
      <c r="AN20" s="32"/>
      <c r="AO20" s="33"/>
      <c r="AP20" s="33"/>
      <c r="AQ20" s="34"/>
      <c r="AR20" s="35"/>
      <c r="AS20" s="36"/>
      <c r="AT20" s="37"/>
      <c r="AU20" s="35"/>
      <c r="AV20" s="38"/>
      <c r="AW20" s="39"/>
      <c r="AX20" s="40"/>
    </row>
    <row r="21" spans="1:133" ht="16.350000000000001" customHeight="1" x14ac:dyDescent="0.2">
      <c r="A21" s="24" t="s">
        <v>31</v>
      </c>
      <c r="B21" s="21" t="s">
        <v>392</v>
      </c>
      <c r="C21" s="24" t="s">
        <v>26</v>
      </c>
      <c r="D21" s="21" t="s">
        <v>393</v>
      </c>
      <c r="E21" s="21"/>
      <c r="F21" s="25">
        <v>12805.77</v>
      </c>
      <c r="G21" s="26"/>
      <c r="H21" s="26"/>
      <c r="I21" s="27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4"/>
      <c r="AJ21" s="29"/>
      <c r="AK21" s="30"/>
      <c r="AL21" s="31"/>
      <c r="AM21" s="24"/>
      <c r="AN21" s="32"/>
      <c r="AO21" s="33"/>
      <c r="AP21" s="33"/>
      <c r="AQ21" s="34"/>
      <c r="AR21" s="35"/>
      <c r="AS21" s="36"/>
      <c r="AT21" s="37"/>
      <c r="AU21" s="35"/>
      <c r="AV21" s="38"/>
      <c r="AW21" s="39"/>
      <c r="AX21" s="40"/>
    </row>
    <row r="22" spans="1:133" ht="16.350000000000001" customHeight="1" x14ac:dyDescent="0.2">
      <c r="A22" s="24" t="s">
        <v>32</v>
      </c>
      <c r="B22" s="21" t="s">
        <v>392</v>
      </c>
      <c r="C22" s="24" t="s">
        <v>24</v>
      </c>
      <c r="D22" s="21" t="s">
        <v>393</v>
      </c>
      <c r="E22" s="21"/>
      <c r="F22" s="25">
        <v>25080.510000000002</v>
      </c>
      <c r="G22" s="26"/>
      <c r="H22" s="26"/>
      <c r="I22" s="27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4"/>
      <c r="AJ22" s="29"/>
      <c r="AK22" s="30"/>
      <c r="AL22" s="31"/>
      <c r="AM22" s="24"/>
      <c r="AN22" s="32"/>
      <c r="AO22" s="33"/>
      <c r="AP22" s="33"/>
      <c r="AQ22" s="34"/>
      <c r="AR22" s="35"/>
      <c r="AS22" s="36"/>
      <c r="AT22" s="37"/>
      <c r="AU22" s="35"/>
      <c r="AV22" s="38"/>
      <c r="AW22" s="39"/>
      <c r="AX22" s="40"/>
    </row>
    <row r="23" spans="1:133" s="12" customFormat="1" ht="16.350000000000001" customHeight="1" x14ac:dyDescent="0.2">
      <c r="A23" s="24" t="s">
        <v>33</v>
      </c>
      <c r="B23" s="21" t="s">
        <v>392</v>
      </c>
      <c r="C23" s="24" t="s">
        <v>34</v>
      </c>
      <c r="D23" s="21" t="s">
        <v>393</v>
      </c>
      <c r="E23" s="21"/>
      <c r="F23" s="25">
        <v>21048.559999999994</v>
      </c>
      <c r="G23" s="26"/>
      <c r="H23" s="26"/>
      <c r="I23" s="27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4"/>
      <c r="AJ23" s="29"/>
      <c r="AK23" s="30"/>
      <c r="AL23" s="31"/>
      <c r="AM23" s="24"/>
      <c r="AN23" s="32"/>
      <c r="AO23" s="33"/>
      <c r="AP23" s="33"/>
      <c r="AQ23" s="34"/>
      <c r="AR23" s="35"/>
      <c r="AS23" s="36"/>
      <c r="AT23" s="37"/>
      <c r="AU23" s="35"/>
      <c r="AV23" s="38"/>
      <c r="AW23" s="39"/>
      <c r="AX23" s="4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</row>
    <row r="24" spans="1:133" ht="16.350000000000001" customHeight="1" x14ac:dyDescent="0.2">
      <c r="A24" s="24" t="s">
        <v>35</v>
      </c>
      <c r="B24" s="21" t="s">
        <v>392</v>
      </c>
      <c r="C24" s="24" t="s">
        <v>36</v>
      </c>
      <c r="D24" s="21" t="s">
        <v>393</v>
      </c>
      <c r="E24" s="21"/>
      <c r="F24" s="25">
        <v>18082.679999999997</v>
      </c>
      <c r="G24" s="26"/>
      <c r="H24" s="26"/>
      <c r="I24" s="27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4"/>
      <c r="AJ24" s="29"/>
      <c r="AK24" s="30"/>
      <c r="AL24" s="31"/>
      <c r="AM24" s="24"/>
      <c r="AN24" s="32"/>
      <c r="AO24" s="33"/>
      <c r="AP24" s="33"/>
      <c r="AQ24" s="34"/>
      <c r="AR24" s="35"/>
      <c r="AS24" s="36"/>
      <c r="AT24" s="37"/>
      <c r="AU24" s="35"/>
      <c r="AV24" s="38"/>
      <c r="AW24" s="39"/>
      <c r="AX24" s="40"/>
    </row>
    <row r="25" spans="1:133" ht="16.350000000000001" customHeight="1" x14ac:dyDescent="0.2">
      <c r="A25" s="24" t="s">
        <v>37</v>
      </c>
      <c r="B25" s="21" t="s">
        <v>392</v>
      </c>
      <c r="C25" s="24" t="s">
        <v>26</v>
      </c>
      <c r="D25" s="21" t="s">
        <v>393</v>
      </c>
      <c r="E25" s="21"/>
      <c r="F25" s="25">
        <v>13098.169999999998</v>
      </c>
      <c r="G25" s="26"/>
      <c r="H25" s="26"/>
      <c r="I25" s="27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4"/>
      <c r="AJ25" s="29"/>
      <c r="AK25" s="30"/>
      <c r="AL25" s="31"/>
      <c r="AM25" s="24"/>
      <c r="AN25" s="32"/>
      <c r="AO25" s="33"/>
      <c r="AP25" s="33"/>
      <c r="AQ25" s="34"/>
      <c r="AR25" s="35"/>
      <c r="AS25" s="36"/>
      <c r="AT25" s="37"/>
      <c r="AU25" s="35"/>
      <c r="AV25" s="38"/>
      <c r="AW25" s="39"/>
      <c r="AX25" s="40"/>
    </row>
    <row r="26" spans="1:133" ht="16.350000000000001" customHeight="1" x14ac:dyDescent="0.2">
      <c r="A26" s="24" t="s">
        <v>38</v>
      </c>
      <c r="B26" s="21" t="s">
        <v>392</v>
      </c>
      <c r="C26" s="24" t="s">
        <v>39</v>
      </c>
      <c r="D26" s="21" t="s">
        <v>393</v>
      </c>
      <c r="E26" s="21"/>
      <c r="F26" s="25">
        <v>19245.2</v>
      </c>
      <c r="G26" s="26"/>
      <c r="H26" s="26"/>
      <c r="I26" s="27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4"/>
      <c r="AJ26" s="29"/>
      <c r="AK26" s="30"/>
      <c r="AL26" s="31"/>
      <c r="AM26" s="24"/>
      <c r="AN26" s="32"/>
      <c r="AO26" s="33"/>
      <c r="AP26" s="33"/>
      <c r="AQ26" s="34"/>
      <c r="AR26" s="35"/>
      <c r="AS26" s="36"/>
      <c r="AT26" s="37"/>
      <c r="AU26" s="35"/>
      <c r="AV26" s="38"/>
      <c r="AW26" s="39"/>
      <c r="AX26" s="40"/>
    </row>
    <row r="27" spans="1:133" ht="16.350000000000001" customHeight="1" x14ac:dyDescent="0.2">
      <c r="A27" s="24" t="s">
        <v>40</v>
      </c>
      <c r="B27" s="21" t="s">
        <v>392</v>
      </c>
      <c r="C27" s="24" t="s">
        <v>41</v>
      </c>
      <c r="D27" s="21" t="s">
        <v>393</v>
      </c>
      <c r="E27" s="21"/>
      <c r="F27" s="25">
        <v>20995.520000000004</v>
      </c>
      <c r="G27" s="26"/>
      <c r="H27" s="26"/>
      <c r="I27" s="27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4"/>
      <c r="AJ27" s="29"/>
      <c r="AK27" s="30"/>
      <c r="AL27" s="31"/>
      <c r="AM27" s="24"/>
      <c r="AN27" s="32"/>
      <c r="AO27" s="33"/>
      <c r="AP27" s="33"/>
      <c r="AQ27" s="34"/>
      <c r="AR27" s="35"/>
      <c r="AS27" s="36"/>
      <c r="AT27" s="37"/>
      <c r="AU27" s="35"/>
      <c r="AV27" s="38"/>
      <c r="AW27" s="39"/>
      <c r="AX27" s="40"/>
    </row>
    <row r="28" spans="1:133" ht="16.350000000000001" customHeight="1" x14ac:dyDescent="0.2">
      <c r="A28" s="24" t="s">
        <v>42</v>
      </c>
      <c r="B28" s="21" t="s">
        <v>392</v>
      </c>
      <c r="C28" s="24" t="s">
        <v>26</v>
      </c>
      <c r="D28" s="21" t="s">
        <v>393</v>
      </c>
      <c r="E28" s="21"/>
      <c r="F28" s="25">
        <v>12973.159999999998</v>
      </c>
      <c r="G28" s="26"/>
      <c r="H28" s="26"/>
      <c r="I28" s="27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4"/>
      <c r="AJ28" s="29"/>
      <c r="AK28" s="30"/>
      <c r="AL28" s="31"/>
      <c r="AM28" s="24"/>
      <c r="AN28" s="32"/>
      <c r="AO28" s="33"/>
      <c r="AP28" s="33"/>
      <c r="AQ28" s="34"/>
      <c r="AR28" s="35"/>
      <c r="AS28" s="36"/>
      <c r="AT28" s="37"/>
      <c r="AU28" s="35"/>
      <c r="AV28" s="38"/>
      <c r="AW28" s="39"/>
      <c r="AX28" s="40"/>
    </row>
    <row r="29" spans="1:133" ht="16.350000000000001" customHeight="1" x14ac:dyDescent="0.2">
      <c r="A29" s="24" t="s">
        <v>43</v>
      </c>
      <c r="B29" s="21" t="s">
        <v>392</v>
      </c>
      <c r="C29" s="24" t="s">
        <v>44</v>
      </c>
      <c r="D29" s="21" t="s">
        <v>393</v>
      </c>
      <c r="E29" s="21"/>
      <c r="F29" s="25">
        <v>32554.209999999992</v>
      </c>
      <c r="G29" s="26"/>
      <c r="H29" s="26"/>
      <c r="I29" s="27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4"/>
      <c r="AJ29" s="29"/>
      <c r="AK29" s="30"/>
      <c r="AL29" s="31"/>
      <c r="AM29" s="24"/>
      <c r="AN29" s="32"/>
      <c r="AO29" s="33"/>
      <c r="AP29" s="33"/>
      <c r="AQ29" s="34"/>
      <c r="AR29" s="35"/>
      <c r="AS29" s="36"/>
      <c r="AT29" s="37"/>
      <c r="AU29" s="35"/>
      <c r="AV29" s="38"/>
      <c r="AW29" s="39"/>
      <c r="AX29" s="40"/>
    </row>
    <row r="30" spans="1:133" ht="16.350000000000001" customHeight="1" x14ac:dyDescent="0.2">
      <c r="A30" s="24" t="s">
        <v>45</v>
      </c>
      <c r="B30" s="21" t="s">
        <v>392</v>
      </c>
      <c r="C30" s="24" t="s">
        <v>22</v>
      </c>
      <c r="D30" s="21" t="s">
        <v>393</v>
      </c>
      <c r="E30" s="21"/>
      <c r="F30" s="25">
        <v>70135.39</v>
      </c>
      <c r="G30" s="26"/>
      <c r="H30" s="26"/>
      <c r="I30" s="27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4"/>
      <c r="AJ30" s="42"/>
      <c r="AK30" s="30"/>
      <c r="AL30" s="31"/>
      <c r="AM30" s="24"/>
      <c r="AN30" s="32"/>
      <c r="AO30" s="33"/>
      <c r="AP30" s="33"/>
      <c r="AQ30" s="34"/>
      <c r="AR30" s="35"/>
      <c r="AS30" s="36"/>
      <c r="AT30" s="37"/>
      <c r="AU30" s="35"/>
      <c r="AV30" s="38"/>
      <c r="AW30" s="39"/>
      <c r="AX30" s="40"/>
    </row>
    <row r="31" spans="1:133" ht="16.350000000000001" customHeight="1" x14ac:dyDescent="0.2">
      <c r="A31" s="24" t="s">
        <v>46</v>
      </c>
      <c r="B31" s="21" t="s">
        <v>392</v>
      </c>
      <c r="C31" s="24" t="s">
        <v>2</v>
      </c>
      <c r="D31" s="21" t="s">
        <v>393</v>
      </c>
      <c r="E31" s="21"/>
      <c r="F31" s="25">
        <v>12857.769999999999</v>
      </c>
      <c r="G31" s="26"/>
      <c r="H31" s="26"/>
      <c r="I31" s="27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4"/>
      <c r="AJ31" s="29"/>
      <c r="AK31" s="30"/>
      <c r="AL31" s="31"/>
      <c r="AM31" s="24"/>
      <c r="AN31" s="32"/>
      <c r="AO31" s="33"/>
      <c r="AP31" s="33"/>
      <c r="AQ31" s="34"/>
      <c r="AR31" s="35"/>
      <c r="AS31" s="36"/>
      <c r="AT31" s="37"/>
      <c r="AU31" s="35"/>
      <c r="AV31" s="38"/>
      <c r="AW31" s="39"/>
      <c r="AX31" s="40"/>
    </row>
    <row r="32" spans="1:133" ht="16.350000000000001" customHeight="1" x14ac:dyDescent="0.2">
      <c r="A32" s="24" t="s">
        <v>47</v>
      </c>
      <c r="B32" s="21" t="s">
        <v>392</v>
      </c>
      <c r="C32" s="24" t="s">
        <v>2</v>
      </c>
      <c r="D32" s="21" t="s">
        <v>393</v>
      </c>
      <c r="E32" s="21"/>
      <c r="F32" s="25">
        <v>12857.769999999999</v>
      </c>
      <c r="G32" s="26"/>
      <c r="H32" s="26"/>
      <c r="I32" s="27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4"/>
      <c r="AJ32" s="29"/>
      <c r="AK32" s="30"/>
      <c r="AL32" s="31"/>
      <c r="AM32" s="24"/>
      <c r="AN32" s="32"/>
      <c r="AO32" s="33"/>
      <c r="AP32" s="33"/>
      <c r="AQ32" s="34"/>
      <c r="AR32" s="35"/>
      <c r="AS32" s="36"/>
      <c r="AT32" s="37"/>
      <c r="AU32" s="35"/>
      <c r="AV32" s="38"/>
      <c r="AW32" s="39"/>
      <c r="AX32" s="40"/>
    </row>
    <row r="33" spans="1:133" ht="16.350000000000001" customHeight="1" x14ac:dyDescent="0.2">
      <c r="A33" s="24" t="s">
        <v>48</v>
      </c>
      <c r="B33" s="21" t="s">
        <v>392</v>
      </c>
      <c r="C33" s="24" t="s">
        <v>49</v>
      </c>
      <c r="D33" s="21" t="s">
        <v>393</v>
      </c>
      <c r="E33" s="21"/>
      <c r="F33" s="25">
        <v>21405.54</v>
      </c>
      <c r="G33" s="26"/>
      <c r="H33" s="26"/>
      <c r="I33" s="27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4"/>
      <c r="AJ33" s="29"/>
      <c r="AK33" s="30"/>
      <c r="AL33" s="31"/>
      <c r="AM33" s="24"/>
      <c r="AN33" s="32"/>
      <c r="AO33" s="33"/>
      <c r="AP33" s="33"/>
      <c r="AQ33" s="34"/>
      <c r="AR33" s="35"/>
      <c r="AS33" s="36"/>
      <c r="AT33" s="37"/>
      <c r="AU33" s="35"/>
      <c r="AV33" s="38"/>
      <c r="AW33" s="39"/>
      <c r="AX33" s="40"/>
    </row>
    <row r="34" spans="1:133" ht="16.350000000000001" customHeight="1" x14ac:dyDescent="0.2">
      <c r="A34" s="24" t="s">
        <v>50</v>
      </c>
      <c r="B34" s="21" t="s">
        <v>392</v>
      </c>
      <c r="C34" s="24" t="s">
        <v>51</v>
      </c>
      <c r="D34" s="21" t="s">
        <v>393</v>
      </c>
      <c r="E34" s="21"/>
      <c r="F34" s="25">
        <v>14000.220000000005</v>
      </c>
      <c r="G34" s="26"/>
      <c r="H34" s="26"/>
      <c r="I34" s="27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4"/>
      <c r="AJ34" s="29"/>
      <c r="AK34" s="30"/>
      <c r="AL34" s="31"/>
      <c r="AM34" s="24"/>
      <c r="AN34" s="32"/>
      <c r="AO34" s="33"/>
      <c r="AP34" s="33"/>
      <c r="AQ34" s="34"/>
      <c r="AR34" s="35"/>
      <c r="AS34" s="36"/>
      <c r="AT34" s="37"/>
      <c r="AU34" s="35"/>
      <c r="AV34" s="38"/>
      <c r="AW34" s="39"/>
      <c r="AX34" s="40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  <c r="CY34" s="41"/>
      <c r="CZ34" s="41"/>
      <c r="DA34" s="41"/>
      <c r="DB34" s="41"/>
      <c r="DC34" s="41"/>
      <c r="DD34" s="41"/>
      <c r="DE34" s="41"/>
      <c r="DF34" s="41"/>
      <c r="DG34" s="41"/>
      <c r="DH34" s="41"/>
      <c r="DI34" s="41"/>
      <c r="DJ34" s="41"/>
      <c r="DK34" s="41"/>
      <c r="DL34" s="41"/>
      <c r="DM34" s="41"/>
      <c r="DN34" s="41"/>
      <c r="DO34" s="41"/>
      <c r="DP34" s="41"/>
      <c r="DQ34" s="41"/>
      <c r="DR34" s="41"/>
      <c r="DS34" s="41"/>
      <c r="DT34" s="41"/>
      <c r="DU34" s="41"/>
      <c r="DV34" s="41"/>
      <c r="DW34" s="41"/>
      <c r="DX34" s="41"/>
      <c r="DY34" s="41"/>
      <c r="DZ34" s="41"/>
      <c r="EA34" s="41"/>
      <c r="EB34" s="41"/>
      <c r="EC34" s="41"/>
    </row>
    <row r="35" spans="1:133" ht="16.350000000000001" customHeight="1" x14ac:dyDescent="0.2">
      <c r="A35" s="24" t="s">
        <v>52</v>
      </c>
      <c r="B35" s="21" t="s">
        <v>392</v>
      </c>
      <c r="C35" s="24" t="s">
        <v>53</v>
      </c>
      <c r="D35" s="21" t="s">
        <v>393</v>
      </c>
      <c r="E35" s="21"/>
      <c r="F35" s="25">
        <v>39089.440000000002</v>
      </c>
      <c r="G35" s="26"/>
      <c r="H35" s="26"/>
      <c r="I35" s="27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4"/>
      <c r="AJ35" s="29"/>
      <c r="AK35" s="30"/>
      <c r="AL35" s="31"/>
      <c r="AM35" s="24"/>
      <c r="AN35" s="32"/>
      <c r="AO35" s="33"/>
      <c r="AP35" s="33"/>
      <c r="AQ35" s="34"/>
      <c r="AR35" s="35"/>
      <c r="AS35" s="36"/>
      <c r="AT35" s="37"/>
      <c r="AU35" s="35"/>
      <c r="AV35" s="38"/>
      <c r="AW35" s="39"/>
      <c r="AX35" s="40"/>
    </row>
    <row r="36" spans="1:133" s="12" customFormat="1" ht="16.350000000000001" customHeight="1" x14ac:dyDescent="0.2">
      <c r="A36" s="24" t="s">
        <v>54</v>
      </c>
      <c r="B36" s="21" t="s">
        <v>392</v>
      </c>
      <c r="C36" s="24" t="s">
        <v>55</v>
      </c>
      <c r="D36" s="21" t="s">
        <v>393</v>
      </c>
      <c r="E36" s="21"/>
      <c r="F36" s="25">
        <v>25669.020000000008</v>
      </c>
      <c r="G36" s="26"/>
      <c r="H36" s="26"/>
      <c r="I36" s="27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4"/>
      <c r="AJ36" s="29"/>
      <c r="AK36" s="30"/>
      <c r="AL36" s="31"/>
      <c r="AM36" s="24"/>
      <c r="AN36" s="32"/>
      <c r="AO36" s="33"/>
      <c r="AP36" s="33"/>
      <c r="AQ36" s="34"/>
      <c r="AR36" s="35"/>
      <c r="AS36" s="36"/>
      <c r="AT36" s="37"/>
      <c r="AU36" s="35"/>
      <c r="AV36" s="38"/>
      <c r="AW36" s="39"/>
      <c r="AX36" s="4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</row>
    <row r="37" spans="1:133" ht="16.350000000000001" customHeight="1" x14ac:dyDescent="0.2">
      <c r="A37" s="24" t="s">
        <v>56</v>
      </c>
      <c r="B37" s="21" t="s">
        <v>392</v>
      </c>
      <c r="C37" s="24" t="s">
        <v>57</v>
      </c>
      <c r="D37" s="21" t="s">
        <v>393</v>
      </c>
      <c r="E37" s="21"/>
      <c r="F37" s="25">
        <v>15500.159999999998</v>
      </c>
      <c r="G37" s="26"/>
      <c r="H37" s="26"/>
      <c r="I37" s="27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4"/>
      <c r="AJ37" s="29"/>
      <c r="AK37" s="30"/>
      <c r="AL37" s="31"/>
      <c r="AM37" s="24"/>
      <c r="AN37" s="32"/>
      <c r="AO37" s="33"/>
      <c r="AP37" s="33"/>
      <c r="AQ37" s="34"/>
      <c r="AR37" s="35"/>
      <c r="AS37" s="36"/>
      <c r="AT37" s="37"/>
      <c r="AU37" s="35"/>
      <c r="AV37" s="38"/>
      <c r="AW37" s="39"/>
      <c r="AX37" s="40"/>
    </row>
    <row r="38" spans="1:133" ht="16.350000000000001" customHeight="1" x14ac:dyDescent="0.2">
      <c r="A38" s="24" t="s">
        <v>58</v>
      </c>
      <c r="B38" s="21" t="s">
        <v>392</v>
      </c>
      <c r="C38" s="24" t="s">
        <v>59</v>
      </c>
      <c r="D38" s="21" t="s">
        <v>393</v>
      </c>
      <c r="E38" s="21"/>
      <c r="F38" s="25">
        <v>22287.069999999996</v>
      </c>
      <c r="G38" s="26"/>
      <c r="H38" s="26"/>
      <c r="I38" s="27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4"/>
      <c r="AJ38" s="29"/>
      <c r="AK38" s="30"/>
      <c r="AL38" s="31"/>
      <c r="AM38" s="24"/>
      <c r="AN38" s="32"/>
      <c r="AO38" s="33"/>
      <c r="AP38" s="33"/>
      <c r="AQ38" s="34"/>
      <c r="AR38" s="35"/>
      <c r="AS38" s="36"/>
      <c r="AT38" s="37"/>
      <c r="AU38" s="35"/>
      <c r="AV38" s="38"/>
      <c r="AW38" s="39"/>
      <c r="AX38" s="40"/>
    </row>
    <row r="39" spans="1:133" ht="16.350000000000001" customHeight="1" x14ac:dyDescent="0.2">
      <c r="A39" s="24" t="s">
        <v>60</v>
      </c>
      <c r="B39" s="21" t="s">
        <v>392</v>
      </c>
      <c r="C39" s="24" t="s">
        <v>61</v>
      </c>
      <c r="D39" s="21" t="s">
        <v>393</v>
      </c>
      <c r="E39" s="21"/>
      <c r="F39" s="25">
        <v>15842.970000000005</v>
      </c>
      <c r="G39" s="26"/>
      <c r="H39" s="26"/>
      <c r="I39" s="27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4"/>
      <c r="AJ39" s="29"/>
      <c r="AK39" s="30"/>
      <c r="AL39" s="31"/>
      <c r="AM39" s="24"/>
      <c r="AN39" s="32"/>
      <c r="AO39" s="33"/>
      <c r="AP39" s="33"/>
      <c r="AQ39" s="34"/>
      <c r="AR39" s="35"/>
      <c r="AS39" s="36"/>
      <c r="AT39" s="37"/>
      <c r="AU39" s="35"/>
      <c r="AV39" s="38"/>
      <c r="AW39" s="39"/>
      <c r="AX39" s="40"/>
    </row>
    <row r="40" spans="1:133" ht="16.350000000000001" customHeight="1" x14ac:dyDescent="0.2">
      <c r="A40" s="24" t="s">
        <v>62</v>
      </c>
      <c r="B40" s="21" t="s">
        <v>392</v>
      </c>
      <c r="C40" s="24" t="s">
        <v>57</v>
      </c>
      <c r="D40" s="21" t="s">
        <v>393</v>
      </c>
      <c r="E40" s="21"/>
      <c r="F40" s="25">
        <v>16250.130000000001</v>
      </c>
      <c r="G40" s="26"/>
      <c r="H40" s="26"/>
      <c r="I40" s="27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4"/>
      <c r="AJ40" s="29"/>
      <c r="AK40" s="30"/>
      <c r="AL40" s="31"/>
      <c r="AM40" s="24"/>
      <c r="AN40" s="32"/>
      <c r="AO40" s="33"/>
      <c r="AP40" s="33"/>
      <c r="AQ40" s="34"/>
      <c r="AR40" s="35"/>
      <c r="AS40" s="36"/>
      <c r="AT40" s="37"/>
      <c r="AU40" s="35"/>
      <c r="AV40" s="38"/>
      <c r="AW40" s="39"/>
      <c r="AX40" s="40"/>
    </row>
    <row r="41" spans="1:133" ht="16.350000000000001" customHeight="1" x14ac:dyDescent="0.2">
      <c r="A41" s="24" t="s">
        <v>63</v>
      </c>
      <c r="B41" s="21" t="s">
        <v>392</v>
      </c>
      <c r="C41" s="24" t="s">
        <v>64</v>
      </c>
      <c r="D41" s="21" t="s">
        <v>393</v>
      </c>
      <c r="E41" s="21"/>
      <c r="F41" s="25">
        <v>19026.020000000004</v>
      </c>
      <c r="G41" s="26"/>
      <c r="H41" s="26"/>
      <c r="I41" s="27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4"/>
      <c r="AJ41" s="29"/>
      <c r="AK41" s="30"/>
      <c r="AL41" s="31"/>
      <c r="AM41" s="24"/>
      <c r="AN41" s="32"/>
      <c r="AO41" s="33"/>
      <c r="AP41" s="33"/>
      <c r="AQ41" s="34"/>
      <c r="AR41" s="35"/>
      <c r="AS41" s="36"/>
      <c r="AT41" s="37"/>
      <c r="AU41" s="35"/>
      <c r="AV41" s="38"/>
      <c r="AW41" s="39"/>
      <c r="AX41" s="40"/>
    </row>
    <row r="42" spans="1:133" ht="16.350000000000001" customHeight="1" x14ac:dyDescent="0.2">
      <c r="A42" s="24" t="s">
        <v>65</v>
      </c>
      <c r="B42" s="21" t="s">
        <v>392</v>
      </c>
      <c r="C42" s="24" t="s">
        <v>66</v>
      </c>
      <c r="D42" s="21" t="s">
        <v>393</v>
      </c>
      <c r="E42" s="21"/>
      <c r="F42" s="25">
        <v>14490.190000000006</v>
      </c>
      <c r="G42" s="26"/>
      <c r="H42" s="26"/>
      <c r="I42" s="27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4"/>
      <c r="AJ42" s="29"/>
      <c r="AK42" s="30"/>
      <c r="AL42" s="31"/>
      <c r="AM42" s="24"/>
      <c r="AN42" s="32"/>
      <c r="AO42" s="33"/>
      <c r="AP42" s="33"/>
      <c r="AQ42" s="34"/>
      <c r="AR42" s="35"/>
      <c r="AS42" s="36"/>
      <c r="AT42" s="37"/>
      <c r="AU42" s="35"/>
      <c r="AV42" s="38"/>
      <c r="AW42" s="39"/>
      <c r="AX42" s="40"/>
    </row>
    <row r="43" spans="1:133" ht="16.350000000000001" customHeight="1" x14ac:dyDescent="0.2">
      <c r="A43" s="24" t="s">
        <v>67</v>
      </c>
      <c r="B43" s="21" t="s">
        <v>392</v>
      </c>
      <c r="C43" s="24" t="s">
        <v>26</v>
      </c>
      <c r="D43" s="21" t="s">
        <v>393</v>
      </c>
      <c r="E43" s="21"/>
      <c r="F43" s="25">
        <v>14245.529999999995</v>
      </c>
      <c r="G43" s="26"/>
      <c r="H43" s="26"/>
      <c r="I43" s="27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4"/>
      <c r="AJ43" s="29"/>
      <c r="AK43" s="30"/>
      <c r="AL43" s="31"/>
      <c r="AM43" s="24"/>
      <c r="AN43" s="32"/>
      <c r="AO43" s="33"/>
      <c r="AP43" s="33"/>
      <c r="AQ43" s="34"/>
      <c r="AR43" s="35"/>
      <c r="AS43" s="36"/>
      <c r="AT43" s="37"/>
      <c r="AU43" s="35"/>
      <c r="AV43" s="38"/>
      <c r="AW43" s="39"/>
      <c r="AX43" s="40"/>
    </row>
    <row r="44" spans="1:133" ht="16.350000000000001" customHeight="1" x14ac:dyDescent="0.2">
      <c r="A44" s="24" t="s">
        <v>68</v>
      </c>
      <c r="B44" s="21" t="s">
        <v>392</v>
      </c>
      <c r="C44" s="24" t="s">
        <v>69</v>
      </c>
      <c r="D44" s="21" t="s">
        <v>393</v>
      </c>
      <c r="E44" s="21"/>
      <c r="F44" s="25">
        <v>39054.339999999997</v>
      </c>
      <c r="G44" s="26"/>
      <c r="H44" s="26"/>
      <c r="I44" s="27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4"/>
      <c r="AJ44" s="29"/>
      <c r="AK44" s="30"/>
      <c r="AL44" s="31"/>
      <c r="AM44" s="24"/>
      <c r="AN44" s="32"/>
      <c r="AO44" s="33"/>
      <c r="AP44" s="33"/>
      <c r="AQ44" s="34"/>
      <c r="AR44" s="35"/>
      <c r="AS44" s="36"/>
      <c r="AT44" s="37"/>
      <c r="AU44" s="35"/>
      <c r="AV44" s="38"/>
      <c r="AW44" s="39"/>
      <c r="AX44" s="40"/>
    </row>
    <row r="45" spans="1:133" ht="16.350000000000001" customHeight="1" x14ac:dyDescent="0.2">
      <c r="A45" s="24" t="s">
        <v>70</v>
      </c>
      <c r="B45" s="21" t="s">
        <v>416</v>
      </c>
      <c r="C45" s="24" t="s">
        <v>71</v>
      </c>
      <c r="D45" s="21" t="s">
        <v>393</v>
      </c>
      <c r="E45" s="21"/>
      <c r="F45" s="25">
        <f>16773.36-1118.22</f>
        <v>15655.140000000001</v>
      </c>
      <c r="G45" s="26"/>
      <c r="H45" s="26"/>
      <c r="I45" s="27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4"/>
      <c r="AJ45" s="29"/>
      <c r="AK45" s="30"/>
      <c r="AL45" s="31"/>
      <c r="AM45" s="24"/>
      <c r="AN45" s="32"/>
      <c r="AO45" s="33"/>
      <c r="AP45" s="33"/>
      <c r="AQ45" s="34"/>
      <c r="AR45" s="35"/>
      <c r="AS45" s="36"/>
      <c r="AT45" s="37"/>
      <c r="AU45" s="35"/>
      <c r="AV45" s="38"/>
      <c r="AW45" s="39"/>
      <c r="AX45" s="40"/>
    </row>
    <row r="46" spans="1:133" ht="16.350000000000001" customHeight="1" x14ac:dyDescent="0.2">
      <c r="A46" s="24" t="s">
        <v>70</v>
      </c>
      <c r="B46" s="21" t="s">
        <v>404</v>
      </c>
      <c r="C46" s="24" t="s">
        <v>71</v>
      </c>
      <c r="D46" s="21" t="s">
        <v>393</v>
      </c>
      <c r="E46" s="21"/>
      <c r="F46" s="25">
        <f>419.33+698.89</f>
        <v>1118.22</v>
      </c>
      <c r="G46" s="26"/>
      <c r="H46" s="26"/>
      <c r="I46" s="27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4"/>
      <c r="AJ46" s="29"/>
      <c r="AK46" s="30"/>
      <c r="AL46" s="31"/>
      <c r="AM46" s="24"/>
      <c r="AN46" s="32"/>
      <c r="AO46" s="33"/>
      <c r="AP46" s="33"/>
      <c r="AQ46" s="34"/>
      <c r="AR46" s="35"/>
      <c r="AS46" s="36"/>
      <c r="AT46" s="37"/>
      <c r="AU46" s="35"/>
      <c r="AV46" s="38"/>
      <c r="AW46" s="39"/>
      <c r="AX46" s="40"/>
    </row>
    <row r="47" spans="1:133" ht="16.350000000000001" customHeight="1" x14ac:dyDescent="0.2">
      <c r="A47" s="24" t="s">
        <v>72</v>
      </c>
      <c r="B47" s="21" t="s">
        <v>392</v>
      </c>
      <c r="C47" s="24" t="s">
        <v>73</v>
      </c>
      <c r="D47" s="21" t="s">
        <v>393</v>
      </c>
      <c r="E47" s="21"/>
      <c r="F47" s="25">
        <v>15965.559999999994</v>
      </c>
      <c r="G47" s="26"/>
      <c r="H47" s="26"/>
      <c r="I47" s="27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4"/>
      <c r="AJ47" s="29"/>
      <c r="AK47" s="30"/>
      <c r="AL47" s="31"/>
      <c r="AM47" s="24"/>
      <c r="AN47" s="32"/>
      <c r="AO47" s="33"/>
      <c r="AP47" s="33"/>
      <c r="AQ47" s="34"/>
      <c r="AR47" s="35"/>
      <c r="AS47" s="36"/>
      <c r="AT47" s="37"/>
      <c r="AU47" s="35"/>
      <c r="AV47" s="38"/>
      <c r="AW47" s="39"/>
      <c r="AX47" s="40"/>
      <c r="BA47" s="41"/>
      <c r="BB47" s="41"/>
      <c r="BC47" s="41"/>
      <c r="BD47" s="41"/>
      <c r="BE47" s="41"/>
      <c r="BF47" s="41"/>
      <c r="BG47" s="41"/>
      <c r="BH47" s="41"/>
      <c r="BI47" s="41"/>
      <c r="BK47" s="41"/>
      <c r="BL47" s="41"/>
      <c r="BM47" s="41"/>
      <c r="BN47" s="41"/>
      <c r="BO47" s="41"/>
      <c r="BP47" s="41"/>
      <c r="BQ47" s="41"/>
      <c r="BR47" s="41"/>
      <c r="BS47" s="41"/>
      <c r="BT47" s="41"/>
      <c r="BU47" s="41"/>
      <c r="BV47" s="41"/>
      <c r="BW47" s="41"/>
      <c r="BX47" s="41"/>
      <c r="BY47" s="41"/>
      <c r="BZ47" s="41"/>
      <c r="CA47" s="41"/>
      <c r="CB47" s="41"/>
      <c r="CC47" s="41"/>
      <c r="CD47" s="41"/>
      <c r="CE47" s="41"/>
      <c r="CF47" s="41"/>
      <c r="CG47" s="41"/>
      <c r="CH47" s="41"/>
      <c r="CI47" s="41"/>
      <c r="CJ47" s="41"/>
      <c r="CK47" s="41"/>
      <c r="CL47" s="41"/>
      <c r="CM47" s="41"/>
      <c r="CN47" s="41"/>
      <c r="CO47" s="41"/>
      <c r="CP47" s="41"/>
      <c r="CQ47" s="41"/>
      <c r="CR47" s="41"/>
      <c r="CS47" s="41"/>
      <c r="CT47" s="41"/>
      <c r="CU47" s="41"/>
      <c r="CV47" s="41"/>
      <c r="CW47" s="41"/>
      <c r="CX47" s="41"/>
      <c r="CY47" s="41"/>
      <c r="CZ47" s="41"/>
      <c r="DA47" s="41"/>
      <c r="DB47" s="41"/>
      <c r="DC47" s="41"/>
      <c r="DD47" s="41"/>
      <c r="DE47" s="41"/>
      <c r="DF47" s="41"/>
      <c r="DG47" s="41"/>
      <c r="DH47" s="41"/>
      <c r="DI47" s="41"/>
      <c r="DJ47" s="41"/>
      <c r="DK47" s="41"/>
      <c r="DL47" s="41"/>
      <c r="DM47" s="41"/>
    </row>
    <row r="48" spans="1:133" ht="16.350000000000001" customHeight="1" x14ac:dyDescent="0.2">
      <c r="A48" s="24" t="s">
        <v>74</v>
      </c>
      <c r="B48" s="21" t="s">
        <v>392</v>
      </c>
      <c r="C48" s="24" t="s">
        <v>75</v>
      </c>
      <c r="D48" s="21" t="s">
        <v>393</v>
      </c>
      <c r="E48" s="21"/>
      <c r="F48" s="25">
        <v>37390.209999999992</v>
      </c>
      <c r="G48" s="26"/>
      <c r="H48" s="26"/>
      <c r="I48" s="27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4"/>
      <c r="AJ48" s="29"/>
      <c r="AK48" s="30"/>
      <c r="AL48" s="31"/>
      <c r="AM48" s="24"/>
      <c r="AN48" s="32"/>
      <c r="AO48" s="33"/>
      <c r="AP48" s="33"/>
      <c r="AQ48" s="34"/>
      <c r="AR48" s="35"/>
      <c r="AS48" s="36"/>
      <c r="AT48" s="37"/>
      <c r="AU48" s="35"/>
      <c r="AV48" s="38"/>
      <c r="AW48" s="39"/>
      <c r="AX48" s="40"/>
    </row>
    <row r="49" spans="1:133" ht="16.350000000000001" customHeight="1" x14ac:dyDescent="0.2">
      <c r="A49" s="24" t="s">
        <v>76</v>
      </c>
      <c r="B49" s="21" t="s">
        <v>392</v>
      </c>
      <c r="C49" s="24" t="s">
        <v>77</v>
      </c>
      <c r="D49" s="21" t="s">
        <v>393</v>
      </c>
      <c r="E49" s="21"/>
      <c r="F49" s="25">
        <v>19007.690000000006</v>
      </c>
      <c r="G49" s="26"/>
      <c r="H49" s="26"/>
      <c r="I49" s="27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4"/>
      <c r="AJ49" s="29"/>
      <c r="AK49" s="30"/>
      <c r="AL49" s="31"/>
      <c r="AM49" s="24"/>
      <c r="AN49" s="32"/>
      <c r="AO49" s="33"/>
      <c r="AP49" s="33"/>
      <c r="AQ49" s="34"/>
      <c r="AR49" s="35"/>
      <c r="AS49" s="36"/>
      <c r="AT49" s="37"/>
      <c r="AU49" s="35"/>
      <c r="AV49" s="38"/>
      <c r="AW49" s="39"/>
      <c r="AX49" s="40"/>
    </row>
    <row r="50" spans="1:133" ht="16.350000000000001" customHeight="1" x14ac:dyDescent="0.2">
      <c r="A50" s="24" t="s">
        <v>78</v>
      </c>
      <c r="B50" s="21" t="s">
        <v>392</v>
      </c>
      <c r="C50" s="24" t="s">
        <v>79</v>
      </c>
      <c r="D50" s="21" t="s">
        <v>393</v>
      </c>
      <c r="E50" s="21"/>
      <c r="F50" s="25">
        <v>40554.410000000003</v>
      </c>
      <c r="G50" s="26"/>
      <c r="H50" s="26"/>
      <c r="I50" s="27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4"/>
      <c r="AJ50" s="29"/>
      <c r="AK50" s="30"/>
      <c r="AL50" s="31"/>
      <c r="AM50" s="24"/>
      <c r="AN50" s="32"/>
      <c r="AO50" s="33"/>
      <c r="AP50" s="33"/>
      <c r="AQ50" s="34"/>
      <c r="AR50" s="35"/>
      <c r="AS50" s="36"/>
      <c r="AT50" s="37"/>
      <c r="AU50" s="35"/>
      <c r="AV50" s="38"/>
      <c r="AW50" s="39"/>
      <c r="AX50" s="40"/>
    </row>
    <row r="51" spans="1:133" ht="16.350000000000001" customHeight="1" x14ac:dyDescent="0.2">
      <c r="A51" s="24" t="s">
        <v>80</v>
      </c>
      <c r="B51" s="21" t="s">
        <v>392</v>
      </c>
      <c r="C51" s="24" t="s">
        <v>71</v>
      </c>
      <c r="D51" s="21" t="s">
        <v>393</v>
      </c>
      <c r="E51" s="21"/>
      <c r="F51" s="25">
        <v>17382.949999999997</v>
      </c>
      <c r="G51" s="26"/>
      <c r="H51" s="26"/>
      <c r="I51" s="27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4"/>
      <c r="AJ51" s="29"/>
      <c r="AK51" s="30"/>
      <c r="AL51" s="31"/>
      <c r="AM51" s="24"/>
      <c r="AN51" s="32"/>
      <c r="AO51" s="33"/>
      <c r="AP51" s="33"/>
      <c r="AQ51" s="34"/>
      <c r="AR51" s="35"/>
      <c r="AS51" s="36"/>
      <c r="AT51" s="37"/>
      <c r="AU51" s="35"/>
      <c r="AV51" s="38"/>
      <c r="AW51" s="39"/>
      <c r="AX51" s="40"/>
    </row>
    <row r="52" spans="1:133" ht="16.350000000000001" customHeight="1" x14ac:dyDescent="0.2">
      <c r="A52" s="24" t="s">
        <v>81</v>
      </c>
      <c r="B52" s="21" t="s">
        <v>392</v>
      </c>
      <c r="C52" s="24" t="s">
        <v>26</v>
      </c>
      <c r="D52" s="21" t="s">
        <v>393</v>
      </c>
      <c r="E52" s="21"/>
      <c r="F52" s="25">
        <v>12740.449999999999</v>
      </c>
      <c r="G52" s="26"/>
      <c r="H52" s="26"/>
      <c r="I52" s="27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4"/>
      <c r="AJ52" s="29"/>
      <c r="AK52" s="30"/>
      <c r="AL52" s="31"/>
      <c r="AM52" s="24"/>
      <c r="AN52" s="32"/>
      <c r="AO52" s="33"/>
      <c r="AP52" s="33"/>
      <c r="AQ52" s="34"/>
      <c r="AR52" s="35"/>
      <c r="AS52" s="36"/>
      <c r="AT52" s="37"/>
      <c r="AU52" s="35"/>
      <c r="AV52" s="38"/>
      <c r="AW52" s="39"/>
      <c r="AX52" s="40"/>
    </row>
    <row r="53" spans="1:133" ht="16.350000000000001" customHeight="1" x14ac:dyDescent="0.2">
      <c r="A53" s="24" t="s">
        <v>82</v>
      </c>
      <c r="B53" s="21" t="s">
        <v>392</v>
      </c>
      <c r="C53" s="24" t="s">
        <v>83</v>
      </c>
      <c r="D53" s="21" t="s">
        <v>393</v>
      </c>
      <c r="E53" s="21"/>
      <c r="F53" s="25">
        <v>13250.119999999999</v>
      </c>
      <c r="G53" s="26"/>
      <c r="H53" s="26"/>
      <c r="I53" s="27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4"/>
      <c r="AJ53" s="29"/>
      <c r="AK53" s="30"/>
      <c r="AL53" s="31"/>
      <c r="AM53" s="24"/>
      <c r="AN53" s="32"/>
      <c r="AO53" s="33"/>
      <c r="AP53" s="33"/>
      <c r="AQ53" s="34"/>
      <c r="AR53" s="35"/>
      <c r="AS53" s="36"/>
      <c r="AT53" s="37"/>
      <c r="AU53" s="35"/>
      <c r="AV53" s="38"/>
      <c r="AW53" s="39"/>
      <c r="AX53" s="40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K53" s="41"/>
      <c r="BL53" s="41"/>
      <c r="BM53" s="41"/>
      <c r="BN53" s="41"/>
      <c r="BO53" s="41"/>
      <c r="BP53" s="41"/>
      <c r="BQ53" s="41"/>
      <c r="BR53" s="41"/>
      <c r="BS53" s="41"/>
      <c r="BT53" s="41"/>
      <c r="BU53" s="41"/>
      <c r="BV53" s="41"/>
      <c r="BW53" s="41"/>
      <c r="BX53" s="41"/>
      <c r="BY53" s="41"/>
      <c r="BZ53" s="41"/>
      <c r="CA53" s="41"/>
      <c r="CB53" s="41"/>
      <c r="CC53" s="41"/>
      <c r="CD53" s="41"/>
      <c r="CE53" s="41"/>
      <c r="CF53" s="41"/>
      <c r="CG53" s="41"/>
      <c r="CH53" s="41"/>
      <c r="CI53" s="41"/>
      <c r="CJ53" s="41"/>
      <c r="CK53" s="41"/>
      <c r="CL53" s="41"/>
      <c r="CM53" s="41"/>
      <c r="CN53" s="41"/>
      <c r="CO53" s="41"/>
      <c r="CP53" s="41"/>
      <c r="CQ53" s="41"/>
      <c r="CR53" s="41"/>
      <c r="CS53" s="41"/>
      <c r="CT53" s="41"/>
      <c r="CU53" s="41"/>
      <c r="CV53" s="41"/>
      <c r="CW53" s="41"/>
      <c r="CX53" s="41"/>
      <c r="CY53" s="41"/>
      <c r="CZ53" s="41"/>
      <c r="DA53" s="41"/>
      <c r="DB53" s="41"/>
      <c r="DC53" s="41"/>
      <c r="DD53" s="41"/>
      <c r="DE53" s="41"/>
      <c r="DF53" s="41"/>
      <c r="DG53" s="41"/>
      <c r="DH53" s="41"/>
      <c r="DI53" s="41"/>
      <c r="DJ53" s="41"/>
      <c r="DK53" s="41"/>
      <c r="DL53" s="41"/>
      <c r="DM53" s="41"/>
      <c r="DN53" s="41"/>
      <c r="DO53" s="41"/>
      <c r="DP53" s="41"/>
      <c r="DQ53" s="41"/>
      <c r="DR53" s="41"/>
      <c r="DS53" s="41"/>
      <c r="DT53" s="41"/>
      <c r="DU53" s="41"/>
      <c r="DV53" s="41"/>
      <c r="DW53" s="41"/>
      <c r="DX53" s="41"/>
      <c r="DY53" s="41"/>
      <c r="DZ53" s="41"/>
      <c r="EA53" s="41"/>
      <c r="EB53" s="41"/>
      <c r="EC53" s="41"/>
    </row>
    <row r="54" spans="1:133" s="12" customFormat="1" ht="16.350000000000001" customHeight="1" x14ac:dyDescent="0.2">
      <c r="A54" s="24" t="s">
        <v>84</v>
      </c>
      <c r="B54" s="21" t="s">
        <v>415</v>
      </c>
      <c r="C54" s="24" t="s">
        <v>85</v>
      </c>
      <c r="D54" s="21" t="s">
        <v>393</v>
      </c>
      <c r="E54" s="21"/>
      <c r="F54" s="25">
        <f>41816.07-9956.21</f>
        <v>31859.86</v>
      </c>
      <c r="G54" s="26"/>
      <c r="H54" s="26"/>
      <c r="I54" s="27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4"/>
      <c r="AJ54" s="29"/>
      <c r="AK54" s="30"/>
      <c r="AL54" s="31"/>
      <c r="AM54" s="24"/>
      <c r="AN54" s="32"/>
      <c r="AO54" s="33"/>
      <c r="AP54" s="33"/>
      <c r="AQ54" s="34"/>
      <c r="AR54" s="35"/>
      <c r="AS54" s="36"/>
      <c r="AT54" s="37"/>
      <c r="AU54" s="35"/>
      <c r="AV54" s="38"/>
      <c r="AW54" s="39"/>
      <c r="AX54" s="4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</row>
    <row r="55" spans="1:133" s="12" customFormat="1" ht="16.350000000000001" customHeight="1" x14ac:dyDescent="0.2">
      <c r="A55" s="24" t="s">
        <v>84</v>
      </c>
      <c r="B55" s="21" t="s">
        <v>404</v>
      </c>
      <c r="C55" s="24" t="s">
        <v>85</v>
      </c>
      <c r="D55" s="21" t="s">
        <v>393</v>
      </c>
      <c r="E55" s="21"/>
      <c r="F55" s="25">
        <f>8533.89+1422.32</f>
        <v>9956.2099999999991</v>
      </c>
      <c r="G55" s="26"/>
      <c r="H55" s="26"/>
      <c r="I55" s="27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4"/>
      <c r="AJ55" s="29"/>
      <c r="AK55" s="30"/>
      <c r="AL55" s="31"/>
      <c r="AM55" s="24"/>
      <c r="AN55" s="32"/>
      <c r="AO55" s="33"/>
      <c r="AP55" s="33"/>
      <c r="AQ55" s="34"/>
      <c r="AR55" s="35"/>
      <c r="AS55" s="36"/>
      <c r="AT55" s="37"/>
      <c r="AU55" s="35"/>
      <c r="AV55" s="38"/>
      <c r="AW55" s="39"/>
      <c r="AX55" s="4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</row>
    <row r="56" spans="1:133" ht="16.350000000000001" customHeight="1" x14ac:dyDescent="0.2">
      <c r="A56" s="24" t="s">
        <v>86</v>
      </c>
      <c r="B56" s="21" t="s">
        <v>392</v>
      </c>
      <c r="C56" s="24" t="s">
        <v>87</v>
      </c>
      <c r="D56" s="21" t="s">
        <v>393</v>
      </c>
      <c r="E56" s="21"/>
      <c r="F56" s="25">
        <v>41540.07</v>
      </c>
      <c r="G56" s="26"/>
      <c r="H56" s="26"/>
      <c r="I56" s="27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4"/>
      <c r="AJ56" s="29"/>
      <c r="AK56" s="30"/>
      <c r="AL56" s="31"/>
      <c r="AM56" s="24"/>
      <c r="AN56" s="32"/>
      <c r="AO56" s="33"/>
      <c r="AP56" s="33"/>
      <c r="AQ56" s="34"/>
      <c r="AR56" s="35"/>
      <c r="AS56" s="36"/>
      <c r="AT56" s="37"/>
      <c r="AU56" s="35"/>
      <c r="AV56" s="38"/>
      <c r="AW56" s="39"/>
      <c r="AX56" s="40"/>
    </row>
    <row r="57" spans="1:133" ht="16.350000000000001" customHeight="1" x14ac:dyDescent="0.2">
      <c r="A57" s="24" t="s">
        <v>88</v>
      </c>
      <c r="B57" s="21" t="s">
        <v>392</v>
      </c>
      <c r="C57" s="24" t="s">
        <v>89</v>
      </c>
      <c r="D57" s="21" t="s">
        <v>393</v>
      </c>
      <c r="E57" s="21"/>
      <c r="F57" s="25">
        <v>55009.110000000008</v>
      </c>
      <c r="G57" s="26"/>
      <c r="H57" s="26"/>
      <c r="I57" s="27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4"/>
      <c r="AJ57" s="29"/>
      <c r="AK57" s="30"/>
      <c r="AL57" s="31"/>
      <c r="AM57" s="24"/>
      <c r="AN57" s="32"/>
      <c r="AO57" s="33"/>
      <c r="AP57" s="33"/>
      <c r="AQ57" s="34"/>
      <c r="AR57" s="35"/>
      <c r="AS57" s="36"/>
      <c r="AT57" s="37"/>
      <c r="AU57" s="35"/>
      <c r="AV57" s="38"/>
      <c r="AW57" s="39"/>
      <c r="AX57" s="40"/>
    </row>
    <row r="58" spans="1:133" ht="16.350000000000001" customHeight="1" x14ac:dyDescent="0.2">
      <c r="A58" s="24" t="s">
        <v>90</v>
      </c>
      <c r="B58" s="21" t="s">
        <v>392</v>
      </c>
      <c r="C58" s="24" t="s">
        <v>91</v>
      </c>
      <c r="D58" s="21" t="s">
        <v>393</v>
      </c>
      <c r="E58" s="21"/>
      <c r="F58" s="25">
        <v>26043.320000000003</v>
      </c>
      <c r="G58" s="26"/>
      <c r="H58" s="26"/>
      <c r="I58" s="27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4"/>
      <c r="AJ58" s="29"/>
      <c r="AK58" s="30"/>
      <c r="AL58" s="31"/>
      <c r="AM58" s="24"/>
      <c r="AN58" s="32"/>
      <c r="AO58" s="33"/>
      <c r="AP58" s="33"/>
      <c r="AQ58" s="34"/>
      <c r="AR58" s="35"/>
      <c r="AS58" s="36"/>
      <c r="AT58" s="37"/>
      <c r="AU58" s="35"/>
      <c r="AV58" s="38"/>
      <c r="AW58" s="39"/>
      <c r="AX58" s="40"/>
    </row>
    <row r="59" spans="1:133" ht="16.350000000000001" customHeight="1" x14ac:dyDescent="0.2">
      <c r="A59" s="24" t="s">
        <v>92</v>
      </c>
      <c r="B59" s="21" t="s">
        <v>392</v>
      </c>
      <c r="C59" s="24" t="s">
        <v>93</v>
      </c>
      <c r="D59" s="21" t="s">
        <v>393</v>
      </c>
      <c r="E59" s="21"/>
      <c r="F59" s="25">
        <v>37632.009999999995</v>
      </c>
      <c r="G59" s="26"/>
      <c r="H59" s="26"/>
      <c r="I59" s="27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4"/>
      <c r="AJ59" s="29"/>
      <c r="AK59" s="30"/>
      <c r="AL59" s="31"/>
      <c r="AM59" s="24"/>
      <c r="AN59" s="32"/>
      <c r="AO59" s="33"/>
      <c r="AP59" s="33"/>
      <c r="AQ59" s="34"/>
      <c r="AR59" s="35"/>
      <c r="AS59" s="36"/>
      <c r="AT59" s="37"/>
      <c r="AU59" s="35"/>
      <c r="AV59" s="38"/>
      <c r="AW59" s="39"/>
      <c r="AX59" s="40"/>
    </row>
    <row r="60" spans="1:133" ht="16.350000000000001" customHeight="1" x14ac:dyDescent="0.2">
      <c r="A60" s="24" t="s">
        <v>94</v>
      </c>
      <c r="B60" s="21" t="s">
        <v>392</v>
      </c>
      <c r="C60" s="24" t="s">
        <v>26</v>
      </c>
      <c r="D60" s="21" t="s">
        <v>393</v>
      </c>
      <c r="E60" s="21"/>
      <c r="F60" s="25">
        <v>13715.779999999995</v>
      </c>
      <c r="G60" s="26"/>
      <c r="H60" s="26"/>
      <c r="I60" s="27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4"/>
      <c r="AJ60" s="29"/>
      <c r="AK60" s="30"/>
      <c r="AL60" s="31"/>
      <c r="AM60" s="24"/>
      <c r="AN60" s="32"/>
      <c r="AO60" s="33"/>
      <c r="AP60" s="33"/>
      <c r="AQ60" s="34"/>
      <c r="AR60" s="35"/>
      <c r="AS60" s="36"/>
      <c r="AT60" s="37"/>
      <c r="AU60" s="35"/>
      <c r="AV60" s="38"/>
      <c r="AW60" s="39"/>
      <c r="AX60" s="40"/>
    </row>
    <row r="61" spans="1:133" ht="16.350000000000001" customHeight="1" x14ac:dyDescent="0.2">
      <c r="A61" s="24" t="s">
        <v>95</v>
      </c>
      <c r="B61" s="21" t="s">
        <v>410</v>
      </c>
      <c r="C61" s="24" t="s">
        <v>64</v>
      </c>
      <c r="D61" s="21" t="s">
        <v>393</v>
      </c>
      <c r="E61" s="21"/>
      <c r="F61" s="25">
        <f>19871.93-6561.49</f>
        <v>13310.44</v>
      </c>
      <c r="G61" s="26"/>
      <c r="H61" s="26"/>
      <c r="I61" s="27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4"/>
      <c r="AJ61" s="29"/>
      <c r="AK61" s="30"/>
      <c r="AL61" s="31"/>
      <c r="AM61" s="24"/>
      <c r="AN61" s="32"/>
      <c r="AO61" s="33"/>
      <c r="AP61" s="33"/>
      <c r="AQ61" s="34"/>
      <c r="AR61" s="35"/>
      <c r="AS61" s="36"/>
      <c r="AT61" s="37"/>
      <c r="AU61" s="35"/>
      <c r="AV61" s="38"/>
      <c r="AW61" s="39"/>
      <c r="AX61" s="40"/>
    </row>
    <row r="62" spans="1:133" ht="16.350000000000001" customHeight="1" x14ac:dyDescent="0.2">
      <c r="A62" s="24" t="s">
        <v>95</v>
      </c>
      <c r="B62" s="21" t="s">
        <v>404</v>
      </c>
      <c r="C62" s="24" t="s">
        <v>64</v>
      </c>
      <c r="D62" s="21" t="s">
        <v>393</v>
      </c>
      <c r="E62" s="21"/>
      <c r="F62" s="25">
        <f>5624.13+937.36</f>
        <v>6561.49</v>
      </c>
      <c r="G62" s="26"/>
      <c r="H62" s="26"/>
      <c r="I62" s="27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4"/>
      <c r="AJ62" s="29"/>
      <c r="AK62" s="30"/>
      <c r="AL62" s="31"/>
      <c r="AM62" s="24"/>
      <c r="AN62" s="32"/>
      <c r="AO62" s="33"/>
      <c r="AP62" s="33"/>
      <c r="AQ62" s="34"/>
      <c r="AR62" s="35"/>
      <c r="AS62" s="36"/>
      <c r="AT62" s="37"/>
      <c r="AU62" s="35"/>
      <c r="AV62" s="38"/>
      <c r="AW62" s="39"/>
      <c r="AX62" s="40"/>
    </row>
    <row r="63" spans="1:133" ht="16.350000000000001" customHeight="1" x14ac:dyDescent="0.2">
      <c r="A63" s="24" t="s">
        <v>96</v>
      </c>
      <c r="B63" s="21" t="s">
        <v>392</v>
      </c>
      <c r="C63" s="24" t="s">
        <v>28</v>
      </c>
      <c r="D63" s="21" t="s">
        <v>393</v>
      </c>
      <c r="E63" s="21"/>
      <c r="F63" s="25">
        <v>16442.919999999998</v>
      </c>
      <c r="G63" s="26"/>
      <c r="H63" s="26"/>
      <c r="I63" s="27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4"/>
      <c r="AJ63" s="42"/>
      <c r="AK63" s="30"/>
      <c r="AL63" s="31"/>
      <c r="AM63" s="24"/>
      <c r="AN63" s="32"/>
      <c r="AO63" s="33"/>
      <c r="AP63" s="33"/>
      <c r="AQ63" s="34"/>
      <c r="AR63" s="35"/>
      <c r="AS63" s="36"/>
      <c r="AT63" s="37"/>
      <c r="AU63" s="35"/>
      <c r="AV63" s="38"/>
      <c r="AW63" s="39"/>
      <c r="AX63" s="40"/>
      <c r="BA63" s="41"/>
    </row>
    <row r="64" spans="1:133" ht="16.350000000000001" customHeight="1" x14ac:dyDescent="0.2">
      <c r="A64" s="24" t="s">
        <v>97</v>
      </c>
      <c r="B64" s="21" t="s">
        <v>392</v>
      </c>
      <c r="C64" s="24" t="s">
        <v>98</v>
      </c>
      <c r="D64" s="21" t="s">
        <v>393</v>
      </c>
      <c r="E64" s="21"/>
      <c r="F64" s="25">
        <v>16661.21</v>
      </c>
      <c r="G64" s="26"/>
      <c r="H64" s="26"/>
      <c r="I64" s="27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4"/>
      <c r="AJ64" s="29"/>
      <c r="AK64" s="30"/>
      <c r="AL64" s="31"/>
      <c r="AM64" s="24"/>
      <c r="AN64" s="32"/>
      <c r="AO64" s="33"/>
      <c r="AP64" s="33"/>
      <c r="AQ64" s="34"/>
      <c r="AR64" s="35"/>
      <c r="AS64" s="36"/>
      <c r="AT64" s="37"/>
      <c r="AU64" s="35"/>
      <c r="AV64" s="38"/>
      <c r="AW64" s="39"/>
      <c r="AX64" s="40"/>
    </row>
    <row r="65" spans="1:133" ht="16.350000000000001" customHeight="1" x14ac:dyDescent="0.2">
      <c r="A65" s="24" t="s">
        <v>99</v>
      </c>
      <c r="B65" s="21" t="s">
        <v>392</v>
      </c>
      <c r="C65" s="24" t="s">
        <v>100</v>
      </c>
      <c r="D65" s="21" t="s">
        <v>393</v>
      </c>
      <c r="E65" s="21"/>
      <c r="F65" s="25">
        <v>40054.299999999988</v>
      </c>
      <c r="G65" s="26"/>
      <c r="H65" s="26"/>
      <c r="I65" s="27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4"/>
      <c r="AJ65" s="29"/>
      <c r="AK65" s="30"/>
      <c r="AL65" s="31"/>
      <c r="AM65" s="24"/>
      <c r="AN65" s="32"/>
      <c r="AO65" s="33"/>
      <c r="AP65" s="33"/>
      <c r="AQ65" s="34"/>
      <c r="AR65" s="35"/>
      <c r="AS65" s="36"/>
      <c r="AT65" s="37"/>
      <c r="AU65" s="35"/>
      <c r="AV65" s="38"/>
      <c r="AW65" s="39"/>
      <c r="AX65" s="40"/>
    </row>
    <row r="66" spans="1:133" ht="16.350000000000001" customHeight="1" x14ac:dyDescent="0.2">
      <c r="A66" s="24" t="s">
        <v>101</v>
      </c>
      <c r="B66" s="21" t="s">
        <v>405</v>
      </c>
      <c r="C66" s="24" t="s">
        <v>91</v>
      </c>
      <c r="D66" s="21" t="s">
        <v>393</v>
      </c>
      <c r="E66" s="21"/>
      <c r="F66" s="25">
        <f>14503.71-7331.42</f>
        <v>7172.2899999999991</v>
      </c>
      <c r="G66" s="26"/>
      <c r="H66" s="26"/>
      <c r="I66" s="27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4"/>
      <c r="AJ66" s="29"/>
      <c r="AK66" s="30"/>
      <c r="AL66" s="31"/>
      <c r="AM66" s="24"/>
      <c r="AN66" s="32"/>
      <c r="AO66" s="33"/>
      <c r="AP66" s="33"/>
      <c r="AQ66" s="34"/>
      <c r="AR66" s="35"/>
      <c r="AS66" s="36"/>
      <c r="AT66" s="37"/>
      <c r="AU66" s="35"/>
      <c r="AV66" s="38"/>
      <c r="AW66" s="39"/>
      <c r="AX66" s="40"/>
    </row>
    <row r="67" spans="1:133" ht="16.350000000000001" customHeight="1" x14ac:dyDescent="0.2">
      <c r="A67" s="24" t="s">
        <v>101</v>
      </c>
      <c r="B67" s="21" t="s">
        <v>404</v>
      </c>
      <c r="C67" s="24" t="s">
        <v>91</v>
      </c>
      <c r="D67" s="21" t="s">
        <v>393</v>
      </c>
      <c r="E67" s="21"/>
      <c r="F67" s="25">
        <f>6210.75+1120.67</f>
        <v>7331.42</v>
      </c>
      <c r="G67" s="26"/>
      <c r="H67" s="26"/>
      <c r="I67" s="27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4"/>
      <c r="AJ67" s="29"/>
      <c r="AK67" s="30"/>
      <c r="AL67" s="31"/>
      <c r="AM67" s="24"/>
      <c r="AN67" s="32"/>
      <c r="AO67" s="33"/>
      <c r="AP67" s="33"/>
      <c r="AQ67" s="34"/>
      <c r="AR67" s="35"/>
      <c r="AS67" s="36"/>
      <c r="AT67" s="37"/>
      <c r="AU67" s="35"/>
      <c r="AV67" s="38"/>
      <c r="AW67" s="39"/>
      <c r="AX67" s="40"/>
    </row>
    <row r="68" spans="1:133" ht="16.350000000000001" customHeight="1" x14ac:dyDescent="0.2">
      <c r="A68" s="24" t="s">
        <v>102</v>
      </c>
      <c r="B68" s="21" t="s">
        <v>392</v>
      </c>
      <c r="C68" s="24" t="s">
        <v>103</v>
      </c>
      <c r="D68" s="21" t="s">
        <v>393</v>
      </c>
      <c r="E68" s="21"/>
      <c r="F68" s="25">
        <v>29172.91</v>
      </c>
      <c r="G68" s="26"/>
      <c r="H68" s="26"/>
      <c r="I68" s="27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4"/>
      <c r="AJ68" s="29"/>
      <c r="AK68" s="30"/>
      <c r="AL68" s="31"/>
      <c r="AM68" s="24"/>
      <c r="AN68" s="32"/>
      <c r="AO68" s="33"/>
      <c r="AP68" s="33"/>
      <c r="AQ68" s="34"/>
      <c r="AR68" s="35"/>
      <c r="AS68" s="36"/>
      <c r="AT68" s="37"/>
      <c r="AU68" s="35"/>
      <c r="AV68" s="38"/>
      <c r="AW68" s="39"/>
      <c r="AX68" s="40"/>
    </row>
    <row r="69" spans="1:133" ht="16.350000000000001" customHeight="1" x14ac:dyDescent="0.2">
      <c r="A69" s="24" t="s">
        <v>104</v>
      </c>
      <c r="B69" s="21" t="s">
        <v>392</v>
      </c>
      <c r="C69" s="24" t="s">
        <v>105</v>
      </c>
      <c r="D69" s="21" t="s">
        <v>393</v>
      </c>
      <c r="E69" s="21"/>
      <c r="F69" s="25">
        <v>19746.09</v>
      </c>
      <c r="G69" s="26"/>
      <c r="H69" s="26"/>
      <c r="I69" s="27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4"/>
      <c r="AJ69" s="29"/>
      <c r="AK69" s="30"/>
      <c r="AL69" s="31"/>
      <c r="AM69" s="24"/>
      <c r="AN69" s="32"/>
      <c r="AO69" s="33"/>
      <c r="AP69" s="33"/>
      <c r="AQ69" s="34"/>
      <c r="AR69" s="35"/>
      <c r="AS69" s="36"/>
      <c r="AT69" s="37"/>
      <c r="AU69" s="35"/>
      <c r="AV69" s="38"/>
      <c r="AW69" s="39"/>
      <c r="AX69" s="40"/>
    </row>
    <row r="70" spans="1:133" ht="16.350000000000001" customHeight="1" x14ac:dyDescent="0.2">
      <c r="A70" s="24" t="s">
        <v>106</v>
      </c>
      <c r="B70" s="21" t="s">
        <v>392</v>
      </c>
      <c r="C70" s="24" t="s">
        <v>107</v>
      </c>
      <c r="D70" s="21" t="s">
        <v>393</v>
      </c>
      <c r="E70" s="21"/>
      <c r="F70" s="25">
        <v>24559.659999999996</v>
      </c>
      <c r="G70" s="26"/>
      <c r="H70" s="26"/>
      <c r="I70" s="27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4"/>
      <c r="AJ70" s="29"/>
      <c r="AK70" s="30"/>
      <c r="AL70" s="31"/>
      <c r="AM70" s="24"/>
      <c r="AN70" s="32"/>
      <c r="AO70" s="33"/>
      <c r="AP70" s="33"/>
      <c r="AQ70" s="34"/>
      <c r="AR70" s="35"/>
      <c r="AS70" s="36"/>
      <c r="AT70" s="37"/>
      <c r="AU70" s="35"/>
      <c r="AV70" s="38"/>
      <c r="AW70" s="39"/>
      <c r="AX70" s="40"/>
    </row>
    <row r="71" spans="1:133" ht="16.350000000000001" customHeight="1" x14ac:dyDescent="0.2">
      <c r="A71" s="24" t="s">
        <v>108</v>
      </c>
      <c r="B71" s="21" t="s">
        <v>392</v>
      </c>
      <c r="C71" s="24" t="s">
        <v>57</v>
      </c>
      <c r="D71" s="21" t="s">
        <v>393</v>
      </c>
      <c r="E71" s="21"/>
      <c r="F71" s="25">
        <v>15500.159999999998</v>
      </c>
      <c r="G71" s="26"/>
      <c r="H71" s="26"/>
      <c r="I71" s="27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4"/>
      <c r="AJ71" s="29"/>
      <c r="AK71" s="30"/>
      <c r="AL71" s="31"/>
      <c r="AM71" s="24"/>
      <c r="AN71" s="32"/>
      <c r="AO71" s="33"/>
      <c r="AP71" s="33"/>
      <c r="AQ71" s="34"/>
      <c r="AR71" s="35"/>
      <c r="AS71" s="36"/>
      <c r="AT71" s="37"/>
      <c r="AU71" s="35"/>
      <c r="AV71" s="38"/>
      <c r="AW71" s="39"/>
      <c r="AX71" s="40"/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41"/>
      <c r="BK71" s="41"/>
      <c r="BL71" s="41"/>
      <c r="BM71" s="41"/>
      <c r="BN71" s="41"/>
      <c r="BO71" s="41"/>
      <c r="BP71" s="41"/>
      <c r="BQ71" s="41"/>
      <c r="BR71" s="41"/>
      <c r="BS71" s="41"/>
      <c r="BT71" s="41"/>
      <c r="BU71" s="41"/>
      <c r="BV71" s="41"/>
      <c r="BW71" s="41"/>
      <c r="BX71" s="41"/>
      <c r="BY71" s="41"/>
      <c r="BZ71" s="41"/>
      <c r="CA71" s="41"/>
      <c r="CB71" s="41"/>
      <c r="CC71" s="41"/>
      <c r="CD71" s="41"/>
      <c r="CE71" s="41"/>
      <c r="CF71" s="41"/>
      <c r="CG71" s="41"/>
      <c r="CH71" s="41"/>
      <c r="CI71" s="41"/>
      <c r="CJ71" s="41"/>
      <c r="CK71" s="41"/>
      <c r="CL71" s="41"/>
      <c r="CM71" s="41"/>
      <c r="CN71" s="41"/>
      <c r="CO71" s="41"/>
      <c r="CP71" s="41"/>
      <c r="CQ71" s="41"/>
      <c r="CR71" s="41"/>
      <c r="CS71" s="41"/>
      <c r="CT71" s="41"/>
      <c r="CU71" s="41"/>
      <c r="CV71" s="41"/>
      <c r="CW71" s="41"/>
      <c r="CX71" s="41"/>
      <c r="CY71" s="41"/>
      <c r="CZ71" s="41"/>
      <c r="DA71" s="41"/>
      <c r="DB71" s="41"/>
      <c r="DC71" s="41"/>
      <c r="DD71" s="41"/>
      <c r="DE71" s="41"/>
      <c r="DF71" s="41"/>
      <c r="DG71" s="41"/>
      <c r="DH71" s="41"/>
      <c r="DI71" s="41"/>
      <c r="DJ71" s="41"/>
      <c r="DK71" s="41"/>
      <c r="DL71" s="41"/>
      <c r="DM71" s="41"/>
      <c r="DN71" s="41"/>
      <c r="DO71" s="41"/>
      <c r="DP71" s="41"/>
      <c r="DQ71" s="41"/>
      <c r="DR71" s="41"/>
      <c r="DS71" s="41"/>
      <c r="DT71" s="41"/>
      <c r="DU71" s="41"/>
      <c r="DV71" s="41"/>
      <c r="DW71" s="41"/>
      <c r="DX71" s="41"/>
      <c r="DY71" s="41"/>
      <c r="DZ71" s="41"/>
      <c r="EA71" s="41"/>
      <c r="EB71" s="41"/>
      <c r="EC71" s="41"/>
    </row>
    <row r="72" spans="1:133" ht="16.350000000000001" customHeight="1" x14ac:dyDescent="0.2">
      <c r="A72" s="24" t="s">
        <v>109</v>
      </c>
      <c r="B72" s="21" t="s">
        <v>392</v>
      </c>
      <c r="C72" s="24" t="s">
        <v>2</v>
      </c>
      <c r="D72" s="21" t="s">
        <v>393</v>
      </c>
      <c r="E72" s="21"/>
      <c r="F72" s="25">
        <v>12978.929999999998</v>
      </c>
      <c r="G72" s="26"/>
      <c r="H72" s="26"/>
      <c r="I72" s="27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4"/>
      <c r="AJ72" s="29"/>
      <c r="AK72" s="30"/>
      <c r="AL72" s="31"/>
      <c r="AM72" s="24"/>
      <c r="AN72" s="32"/>
      <c r="AO72" s="33"/>
      <c r="AP72" s="33"/>
      <c r="AQ72" s="34"/>
      <c r="AR72" s="35"/>
      <c r="AS72" s="36"/>
      <c r="AT72" s="37"/>
      <c r="AU72" s="35"/>
      <c r="AV72" s="38"/>
      <c r="AW72" s="39"/>
      <c r="AX72" s="40"/>
    </row>
    <row r="73" spans="1:133" ht="16.350000000000001" customHeight="1" x14ac:dyDescent="0.2">
      <c r="A73" s="24" t="s">
        <v>110</v>
      </c>
      <c r="B73" s="21" t="s">
        <v>392</v>
      </c>
      <c r="C73" s="24" t="s">
        <v>111</v>
      </c>
      <c r="D73" s="21" t="s">
        <v>393</v>
      </c>
      <c r="E73" s="21"/>
      <c r="F73" s="25">
        <v>20180.55</v>
      </c>
      <c r="G73" s="26"/>
      <c r="H73" s="26"/>
      <c r="I73" s="27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4"/>
      <c r="AJ73" s="43"/>
      <c r="AK73" s="30"/>
      <c r="AL73" s="31"/>
      <c r="AM73" s="24"/>
      <c r="AN73" s="32"/>
      <c r="AO73" s="33"/>
      <c r="AP73" s="33"/>
      <c r="AQ73" s="34"/>
      <c r="AR73" s="35"/>
      <c r="AS73" s="36"/>
      <c r="AT73" s="37"/>
      <c r="AU73" s="35"/>
      <c r="AV73" s="38"/>
      <c r="AW73" s="39"/>
      <c r="AX73" s="40"/>
    </row>
    <row r="74" spans="1:133" ht="16.350000000000001" customHeight="1" x14ac:dyDescent="0.2">
      <c r="A74" s="24" t="s">
        <v>112</v>
      </c>
      <c r="B74" s="21" t="s">
        <v>392</v>
      </c>
      <c r="C74" s="24" t="s">
        <v>26</v>
      </c>
      <c r="D74" s="21" t="s">
        <v>393</v>
      </c>
      <c r="E74" s="21"/>
      <c r="F74" s="25">
        <v>12978.929999999998</v>
      </c>
      <c r="G74" s="26"/>
      <c r="H74" s="26"/>
      <c r="I74" s="27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4"/>
      <c r="AJ74" s="29"/>
      <c r="AK74" s="30"/>
      <c r="AL74" s="31"/>
      <c r="AM74" s="24"/>
      <c r="AN74" s="32"/>
      <c r="AO74" s="33"/>
      <c r="AP74" s="33"/>
      <c r="AQ74" s="34"/>
      <c r="AR74" s="35"/>
      <c r="AS74" s="36"/>
      <c r="AT74" s="37"/>
      <c r="AU74" s="35"/>
      <c r="AV74" s="38"/>
      <c r="AW74" s="39"/>
      <c r="AX74" s="40"/>
    </row>
    <row r="75" spans="1:133" ht="16.350000000000001" customHeight="1" x14ac:dyDescent="0.2">
      <c r="A75" s="24" t="s">
        <v>113</v>
      </c>
      <c r="B75" s="21" t="s">
        <v>392</v>
      </c>
      <c r="C75" s="24" t="s">
        <v>114</v>
      </c>
      <c r="D75" s="21" t="s">
        <v>393</v>
      </c>
      <c r="E75" s="21"/>
      <c r="F75" s="25">
        <v>20747.870000000003</v>
      </c>
      <c r="G75" s="26"/>
      <c r="H75" s="26"/>
      <c r="I75" s="27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4"/>
      <c r="AJ75" s="29"/>
      <c r="AK75" s="30"/>
      <c r="AL75" s="31"/>
      <c r="AM75" s="24"/>
      <c r="AN75" s="32"/>
      <c r="AO75" s="33"/>
      <c r="AP75" s="33"/>
      <c r="AQ75" s="34"/>
      <c r="AR75" s="35"/>
      <c r="AS75" s="36"/>
      <c r="AT75" s="37"/>
      <c r="AU75" s="35"/>
      <c r="AV75" s="38"/>
      <c r="AW75" s="39"/>
      <c r="AX75" s="40"/>
    </row>
    <row r="76" spans="1:133" ht="16.350000000000001" customHeight="1" x14ac:dyDescent="0.2">
      <c r="A76" s="24" t="s">
        <v>115</v>
      </c>
      <c r="B76" s="21" t="s">
        <v>414</v>
      </c>
      <c r="C76" s="24" t="s">
        <v>26</v>
      </c>
      <c r="D76" s="21" t="s">
        <v>393</v>
      </c>
      <c r="E76" s="21"/>
      <c r="F76" s="25">
        <v>3600</v>
      </c>
      <c r="G76" s="26"/>
      <c r="H76" s="26"/>
      <c r="I76" s="27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4"/>
      <c r="AJ76" s="29"/>
      <c r="AK76" s="30"/>
      <c r="AL76" s="31"/>
      <c r="AM76" s="24"/>
      <c r="AN76" s="32"/>
      <c r="AO76" s="33"/>
      <c r="AP76" s="33"/>
      <c r="AQ76" s="34"/>
      <c r="AR76" s="35"/>
      <c r="AS76" s="36"/>
      <c r="AT76" s="37"/>
      <c r="AU76" s="35"/>
      <c r="AV76" s="38"/>
      <c r="AW76" s="39"/>
      <c r="AX76" s="40"/>
    </row>
    <row r="77" spans="1:133" ht="16.350000000000001" customHeight="1" x14ac:dyDescent="0.2">
      <c r="A77" s="24" t="s">
        <v>116</v>
      </c>
      <c r="B77" s="21" t="s">
        <v>392</v>
      </c>
      <c r="C77" s="24" t="s">
        <v>117</v>
      </c>
      <c r="D77" s="21" t="s">
        <v>393</v>
      </c>
      <c r="E77" s="21"/>
      <c r="F77" s="25">
        <v>25721.41</v>
      </c>
      <c r="G77" s="26"/>
      <c r="H77" s="26"/>
      <c r="I77" s="27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4"/>
      <c r="AJ77" s="29"/>
      <c r="AK77" s="30"/>
      <c r="AL77" s="31"/>
      <c r="AM77" s="24"/>
      <c r="AN77" s="32"/>
      <c r="AO77" s="33"/>
      <c r="AP77" s="33"/>
      <c r="AQ77" s="34"/>
      <c r="AR77" s="35"/>
      <c r="AS77" s="36"/>
      <c r="AT77" s="37"/>
      <c r="AU77" s="35"/>
      <c r="AV77" s="38"/>
      <c r="AW77" s="39"/>
      <c r="AX77" s="40"/>
    </row>
    <row r="78" spans="1:133" ht="16.350000000000001" customHeight="1" x14ac:dyDescent="0.2">
      <c r="A78" s="24" t="s">
        <v>118</v>
      </c>
      <c r="B78" s="21" t="s">
        <v>392</v>
      </c>
      <c r="C78" s="24" t="s">
        <v>119</v>
      </c>
      <c r="D78" s="21" t="s">
        <v>393</v>
      </c>
      <c r="E78" s="21"/>
      <c r="F78" s="25">
        <v>17496.050000000003</v>
      </c>
      <c r="G78" s="26"/>
      <c r="H78" s="26"/>
      <c r="I78" s="27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4"/>
      <c r="AJ78" s="29"/>
      <c r="AK78" s="30"/>
      <c r="AL78" s="31"/>
      <c r="AM78" s="24"/>
      <c r="AN78" s="32"/>
      <c r="AO78" s="33"/>
      <c r="AP78" s="33"/>
      <c r="AQ78" s="34"/>
      <c r="AR78" s="35"/>
      <c r="AS78" s="36"/>
      <c r="AT78" s="37"/>
      <c r="AU78" s="35"/>
      <c r="AV78" s="38"/>
      <c r="AW78" s="39"/>
      <c r="AX78" s="40"/>
    </row>
    <row r="79" spans="1:133" ht="16.350000000000001" customHeight="1" x14ac:dyDescent="0.2">
      <c r="A79" s="24" t="s">
        <v>120</v>
      </c>
      <c r="B79" s="21" t="s">
        <v>392</v>
      </c>
      <c r="C79" s="24" t="s">
        <v>121</v>
      </c>
      <c r="D79" s="21" t="s">
        <v>393</v>
      </c>
      <c r="E79" s="21"/>
      <c r="F79" s="25">
        <v>30053.010000000002</v>
      </c>
      <c r="G79" s="26"/>
      <c r="H79" s="26"/>
      <c r="I79" s="27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4"/>
      <c r="AJ79" s="29"/>
      <c r="AK79" s="30"/>
      <c r="AL79" s="31"/>
      <c r="AM79" s="24"/>
      <c r="AN79" s="32"/>
      <c r="AO79" s="33"/>
      <c r="AP79" s="33"/>
      <c r="AQ79" s="34"/>
      <c r="AR79" s="35"/>
      <c r="AS79" s="36"/>
      <c r="AT79" s="37"/>
      <c r="AU79" s="35"/>
      <c r="AV79" s="38"/>
      <c r="AW79" s="39"/>
      <c r="AX79" s="40"/>
    </row>
    <row r="80" spans="1:133" ht="16.350000000000001" customHeight="1" x14ac:dyDescent="0.2">
      <c r="A80" s="24" t="s">
        <v>122</v>
      </c>
      <c r="B80" s="21" t="s">
        <v>392</v>
      </c>
      <c r="C80" s="24" t="s">
        <v>123</v>
      </c>
      <c r="D80" s="21" t="s">
        <v>393</v>
      </c>
      <c r="E80" s="21"/>
      <c r="F80" s="25">
        <v>30041.700000000008</v>
      </c>
      <c r="G80" s="26"/>
      <c r="H80" s="26"/>
      <c r="I80" s="27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4"/>
      <c r="AJ80" s="29"/>
      <c r="AK80" s="30"/>
      <c r="AL80" s="31"/>
      <c r="AM80" s="24"/>
      <c r="AN80" s="32"/>
      <c r="AO80" s="33"/>
      <c r="AP80" s="33"/>
      <c r="AQ80" s="34"/>
      <c r="AR80" s="35"/>
      <c r="AS80" s="36"/>
      <c r="AT80" s="37"/>
      <c r="AU80" s="35"/>
      <c r="AV80" s="38"/>
      <c r="AW80" s="39"/>
      <c r="AX80" s="40"/>
    </row>
    <row r="81" spans="1:133" ht="16.350000000000001" customHeight="1" x14ac:dyDescent="0.2">
      <c r="A81" s="24" t="s">
        <v>124</v>
      </c>
      <c r="B81" s="21" t="s">
        <v>392</v>
      </c>
      <c r="C81" s="24" t="s">
        <v>125</v>
      </c>
      <c r="D81" s="21" t="s">
        <v>393</v>
      </c>
      <c r="E81" s="21"/>
      <c r="F81" s="25">
        <v>21714.42</v>
      </c>
      <c r="G81" s="26"/>
      <c r="H81" s="26"/>
      <c r="I81" s="27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4"/>
      <c r="AJ81" s="29"/>
      <c r="AK81" s="30"/>
      <c r="AL81" s="31"/>
      <c r="AM81" s="24"/>
      <c r="AN81" s="32"/>
      <c r="AO81" s="33"/>
      <c r="AP81" s="33"/>
      <c r="AQ81" s="34"/>
      <c r="AR81" s="35"/>
      <c r="AS81" s="36"/>
      <c r="AT81" s="37"/>
      <c r="AU81" s="35"/>
      <c r="AV81" s="38"/>
      <c r="AW81" s="39"/>
      <c r="AX81" s="40"/>
    </row>
    <row r="82" spans="1:133" ht="16.350000000000001" customHeight="1" x14ac:dyDescent="0.2">
      <c r="A82" s="24" t="s">
        <v>126</v>
      </c>
      <c r="B82" s="21" t="s">
        <v>392</v>
      </c>
      <c r="C82" s="24" t="s">
        <v>127</v>
      </c>
      <c r="D82" s="21" t="s">
        <v>393</v>
      </c>
      <c r="E82" s="21"/>
      <c r="F82" s="25">
        <v>20290.79</v>
      </c>
      <c r="G82" s="26"/>
      <c r="H82" s="26"/>
      <c r="I82" s="27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4"/>
      <c r="AJ82" s="29"/>
      <c r="AK82" s="30"/>
      <c r="AL82" s="31"/>
      <c r="AM82" s="24"/>
      <c r="AN82" s="32"/>
      <c r="AO82" s="33"/>
      <c r="AP82" s="33"/>
      <c r="AQ82" s="34"/>
      <c r="AR82" s="35"/>
      <c r="AS82" s="36"/>
      <c r="AT82" s="37"/>
      <c r="AU82" s="35"/>
      <c r="AV82" s="38"/>
      <c r="AW82" s="39"/>
      <c r="AX82" s="40"/>
    </row>
    <row r="83" spans="1:133" ht="16.350000000000001" customHeight="1" x14ac:dyDescent="0.2">
      <c r="A83" s="24" t="s">
        <v>128</v>
      </c>
      <c r="B83" s="21" t="s">
        <v>392</v>
      </c>
      <c r="C83" s="24" t="s">
        <v>129</v>
      </c>
      <c r="D83" s="21" t="s">
        <v>393</v>
      </c>
      <c r="E83" s="21"/>
      <c r="F83" s="25">
        <v>24403.469999999998</v>
      </c>
      <c r="G83" s="26"/>
      <c r="H83" s="26"/>
      <c r="I83" s="27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4"/>
      <c r="AJ83" s="29"/>
      <c r="AK83" s="30"/>
      <c r="AL83" s="31"/>
      <c r="AM83" s="24"/>
      <c r="AN83" s="32"/>
      <c r="AO83" s="33"/>
      <c r="AP83" s="33"/>
      <c r="AQ83" s="34"/>
      <c r="AR83" s="35"/>
      <c r="AS83" s="36"/>
      <c r="AT83" s="37"/>
      <c r="AU83" s="35"/>
      <c r="AV83" s="38"/>
      <c r="AW83" s="39"/>
      <c r="AX83" s="40"/>
    </row>
    <row r="84" spans="1:133" ht="16.350000000000001" customHeight="1" x14ac:dyDescent="0.2">
      <c r="A84" s="24" t="s">
        <v>130</v>
      </c>
      <c r="B84" s="21" t="s">
        <v>408</v>
      </c>
      <c r="C84" s="24" t="s">
        <v>107</v>
      </c>
      <c r="D84" s="21" t="s">
        <v>393</v>
      </c>
      <c r="E84" s="21"/>
      <c r="F84" s="25">
        <f>17734.39-6746.78</f>
        <v>10987.61</v>
      </c>
      <c r="G84" s="26"/>
      <c r="H84" s="26"/>
      <c r="I84" s="27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4"/>
      <c r="AJ84" s="29"/>
      <c r="AK84" s="30"/>
      <c r="AL84" s="31"/>
      <c r="AM84" s="24"/>
      <c r="AN84" s="32"/>
      <c r="AO84" s="33"/>
      <c r="AP84" s="33"/>
      <c r="AQ84" s="34"/>
      <c r="AR84" s="35"/>
      <c r="AS84" s="36"/>
      <c r="AT84" s="37"/>
      <c r="AU84" s="35"/>
      <c r="AV84" s="38"/>
      <c r="AW84" s="39"/>
      <c r="AX84" s="40"/>
    </row>
    <row r="85" spans="1:133" ht="16.350000000000001" customHeight="1" x14ac:dyDescent="0.2">
      <c r="A85" s="24" t="s">
        <v>130</v>
      </c>
      <c r="B85" s="21" t="s">
        <v>404</v>
      </c>
      <c r="C85" s="24" t="s">
        <v>107</v>
      </c>
      <c r="D85" s="21" t="s">
        <v>393</v>
      </c>
      <c r="E85" s="21"/>
      <c r="F85" s="25">
        <f>5782.95+963.83</f>
        <v>6746.78</v>
      </c>
      <c r="G85" s="26"/>
      <c r="H85" s="26"/>
      <c r="I85" s="27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4"/>
      <c r="AJ85" s="29"/>
      <c r="AK85" s="30"/>
      <c r="AL85" s="31"/>
      <c r="AM85" s="24"/>
      <c r="AN85" s="32"/>
      <c r="AO85" s="33"/>
      <c r="AP85" s="33"/>
      <c r="AQ85" s="34"/>
      <c r="AR85" s="35"/>
      <c r="AS85" s="36"/>
      <c r="AT85" s="37"/>
      <c r="AU85" s="35"/>
      <c r="AV85" s="38"/>
      <c r="AW85" s="39"/>
      <c r="AX85" s="40"/>
    </row>
    <row r="86" spans="1:133" s="12" customFormat="1" ht="16.350000000000001" customHeight="1" x14ac:dyDescent="0.2">
      <c r="A86" s="24" t="s">
        <v>131</v>
      </c>
      <c r="B86" s="21" t="s">
        <v>392</v>
      </c>
      <c r="C86" s="24" t="s">
        <v>117</v>
      </c>
      <c r="D86" s="21" t="s">
        <v>393</v>
      </c>
      <c r="E86" s="21"/>
      <c r="F86" s="25">
        <v>21518.639999999999</v>
      </c>
      <c r="G86" s="26"/>
      <c r="H86" s="26"/>
      <c r="I86" s="27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4"/>
      <c r="AJ86" s="29"/>
      <c r="AK86" s="30"/>
      <c r="AL86" s="31"/>
      <c r="AM86" s="24"/>
      <c r="AN86" s="32"/>
      <c r="AO86" s="33"/>
      <c r="AP86" s="33"/>
      <c r="AQ86" s="34"/>
      <c r="AR86" s="35"/>
      <c r="AS86" s="36"/>
      <c r="AT86" s="37"/>
      <c r="AU86" s="35"/>
      <c r="AV86" s="38"/>
      <c r="AW86" s="39"/>
      <c r="AX86" s="4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/>
      <c r="DN86" s="10"/>
      <c r="DO86" s="10"/>
      <c r="DP86" s="10"/>
      <c r="DQ86" s="10"/>
      <c r="DR86" s="10"/>
      <c r="DS86" s="10"/>
      <c r="DT86" s="10"/>
      <c r="DU86" s="10"/>
      <c r="DV86" s="10"/>
      <c r="DW86" s="10"/>
      <c r="DX86" s="10"/>
      <c r="DY86" s="10"/>
      <c r="DZ86" s="10"/>
      <c r="EA86" s="10"/>
      <c r="EB86" s="10"/>
      <c r="EC86" s="10"/>
    </row>
    <row r="87" spans="1:133" ht="16.350000000000001" customHeight="1" x14ac:dyDescent="0.2">
      <c r="A87" s="24" t="s">
        <v>132</v>
      </c>
      <c r="B87" s="21" t="s">
        <v>392</v>
      </c>
      <c r="C87" s="24" t="s">
        <v>133</v>
      </c>
      <c r="D87" s="21" t="s">
        <v>393</v>
      </c>
      <c r="E87" s="21"/>
      <c r="F87" s="25">
        <v>30137.380000000012</v>
      </c>
      <c r="G87" s="26"/>
      <c r="H87" s="26"/>
      <c r="I87" s="27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4"/>
      <c r="AJ87" s="29"/>
      <c r="AK87" s="30"/>
      <c r="AL87" s="31"/>
      <c r="AM87" s="24"/>
      <c r="AN87" s="32"/>
      <c r="AO87" s="33"/>
      <c r="AP87" s="33"/>
      <c r="AQ87" s="34"/>
      <c r="AR87" s="35"/>
      <c r="AS87" s="36"/>
      <c r="AT87" s="37"/>
      <c r="AU87" s="35"/>
      <c r="AV87" s="38"/>
      <c r="AW87" s="39"/>
      <c r="AX87" s="40"/>
    </row>
    <row r="88" spans="1:133" ht="16.350000000000001" customHeight="1" x14ac:dyDescent="0.2">
      <c r="A88" s="24" t="s">
        <v>134</v>
      </c>
      <c r="B88" s="21" t="s">
        <v>392</v>
      </c>
      <c r="C88" s="24" t="s">
        <v>135</v>
      </c>
      <c r="D88" s="21" t="s">
        <v>393</v>
      </c>
      <c r="E88" s="21"/>
      <c r="F88" s="25">
        <v>13250.119999999999</v>
      </c>
      <c r="G88" s="26"/>
      <c r="H88" s="26"/>
      <c r="I88" s="27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4"/>
      <c r="AJ88" s="44"/>
      <c r="AK88" s="30"/>
      <c r="AL88" s="31"/>
      <c r="AM88" s="24"/>
      <c r="AN88" s="32"/>
      <c r="AO88" s="33"/>
      <c r="AP88" s="33"/>
      <c r="AQ88" s="34"/>
      <c r="AR88" s="35"/>
      <c r="AS88" s="36"/>
      <c r="AT88" s="37"/>
      <c r="AU88" s="35"/>
      <c r="AV88" s="38"/>
      <c r="AW88" s="39"/>
      <c r="AX88" s="40"/>
      <c r="AZ88" s="41"/>
    </row>
    <row r="89" spans="1:133" ht="16.350000000000001" customHeight="1" x14ac:dyDescent="0.2">
      <c r="A89" s="24" t="s">
        <v>136</v>
      </c>
      <c r="B89" s="21" t="s">
        <v>400</v>
      </c>
      <c r="C89" s="24" t="s">
        <v>83</v>
      </c>
      <c r="D89" s="21" t="s">
        <v>393</v>
      </c>
      <c r="E89" s="21"/>
      <c r="F89" s="25">
        <v>11911.59</v>
      </c>
      <c r="G89" s="26"/>
      <c r="H89" s="26"/>
      <c r="I89" s="27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4"/>
      <c r="AJ89" s="29"/>
      <c r="AK89" s="30"/>
      <c r="AL89" s="31"/>
      <c r="AM89" s="24"/>
      <c r="AN89" s="32"/>
      <c r="AO89" s="33"/>
      <c r="AP89" s="33"/>
      <c r="AQ89" s="34"/>
      <c r="AR89" s="35"/>
      <c r="AS89" s="36"/>
      <c r="AT89" s="37"/>
      <c r="AU89" s="35"/>
      <c r="AV89" s="38"/>
      <c r="AW89" s="39"/>
      <c r="AX89" s="40"/>
    </row>
    <row r="90" spans="1:133" ht="16.350000000000001" customHeight="1" x14ac:dyDescent="0.2">
      <c r="A90" s="24" t="s">
        <v>137</v>
      </c>
      <c r="B90" s="21" t="s">
        <v>392</v>
      </c>
      <c r="C90" s="24" t="s">
        <v>138</v>
      </c>
      <c r="D90" s="21" t="s">
        <v>393</v>
      </c>
      <c r="E90" s="21"/>
      <c r="F90" s="25">
        <v>21883.680000000004</v>
      </c>
      <c r="G90" s="26"/>
      <c r="H90" s="26"/>
      <c r="I90" s="27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4"/>
      <c r="AJ90" s="29"/>
      <c r="AK90" s="30"/>
      <c r="AL90" s="31"/>
      <c r="AM90" s="24"/>
      <c r="AN90" s="32"/>
      <c r="AO90" s="33"/>
      <c r="AP90" s="33"/>
      <c r="AQ90" s="34"/>
      <c r="AR90" s="35"/>
      <c r="AS90" s="36"/>
      <c r="AT90" s="37"/>
      <c r="AU90" s="35"/>
      <c r="AV90" s="38"/>
      <c r="AW90" s="39"/>
      <c r="AX90" s="40"/>
    </row>
    <row r="91" spans="1:133" ht="16.350000000000001" customHeight="1" x14ac:dyDescent="0.2">
      <c r="A91" s="24" t="s">
        <v>139</v>
      </c>
      <c r="B91" s="21" t="s">
        <v>392</v>
      </c>
      <c r="C91" s="24" t="s">
        <v>140</v>
      </c>
      <c r="D91" s="21" t="s">
        <v>393</v>
      </c>
      <c r="E91" s="21"/>
      <c r="F91" s="25">
        <v>17339.79</v>
      </c>
      <c r="G91" s="26"/>
      <c r="H91" s="26"/>
      <c r="I91" s="27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4"/>
      <c r="AJ91" s="29"/>
      <c r="AK91" s="30"/>
      <c r="AL91" s="31"/>
      <c r="AM91" s="24"/>
      <c r="AN91" s="32"/>
      <c r="AO91" s="33"/>
      <c r="AP91" s="33"/>
      <c r="AQ91" s="34"/>
      <c r="AR91" s="35"/>
      <c r="AS91" s="36"/>
      <c r="AT91" s="37"/>
      <c r="AU91" s="35"/>
      <c r="AV91" s="38"/>
      <c r="AW91" s="39"/>
      <c r="AX91" s="40"/>
    </row>
    <row r="92" spans="1:133" s="12" customFormat="1" ht="16.350000000000001" customHeight="1" x14ac:dyDescent="0.2">
      <c r="A92" s="24" t="s">
        <v>141</v>
      </c>
      <c r="B92" s="21" t="s">
        <v>392</v>
      </c>
      <c r="C92" s="24" t="s">
        <v>142</v>
      </c>
      <c r="D92" s="21" t="s">
        <v>393</v>
      </c>
      <c r="E92" s="21"/>
      <c r="F92" s="25">
        <v>26923</v>
      </c>
      <c r="G92" s="26"/>
      <c r="H92" s="26"/>
      <c r="I92" s="27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4"/>
      <c r="AJ92" s="29"/>
      <c r="AK92" s="30"/>
      <c r="AL92" s="31"/>
      <c r="AM92" s="24"/>
      <c r="AN92" s="32"/>
      <c r="AO92" s="33"/>
      <c r="AP92" s="33"/>
      <c r="AQ92" s="34"/>
      <c r="AR92" s="35"/>
      <c r="AS92" s="36"/>
      <c r="AT92" s="37"/>
      <c r="AU92" s="35"/>
      <c r="AV92" s="38"/>
      <c r="AW92" s="39"/>
      <c r="AX92" s="4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  <c r="DC92" s="10"/>
      <c r="DD92" s="10"/>
      <c r="DE92" s="10"/>
      <c r="DF92" s="10"/>
      <c r="DG92" s="10"/>
      <c r="DH92" s="10"/>
      <c r="DI92" s="10"/>
      <c r="DJ92" s="10"/>
      <c r="DK92" s="10"/>
      <c r="DL92" s="10"/>
      <c r="DM92" s="10"/>
      <c r="DN92" s="10"/>
      <c r="DO92" s="10"/>
      <c r="DP92" s="10"/>
      <c r="DQ92" s="10"/>
      <c r="DR92" s="10"/>
      <c r="DS92" s="10"/>
      <c r="DT92" s="10"/>
      <c r="DU92" s="10"/>
      <c r="DV92" s="10"/>
      <c r="DW92" s="10"/>
      <c r="DX92" s="10"/>
      <c r="DY92" s="10"/>
      <c r="DZ92" s="10"/>
      <c r="EA92" s="10"/>
      <c r="EB92" s="10"/>
      <c r="EC92" s="10"/>
    </row>
    <row r="93" spans="1:133" ht="16.350000000000001" customHeight="1" x14ac:dyDescent="0.2">
      <c r="A93" s="24" t="s">
        <v>143</v>
      </c>
      <c r="B93" s="21" t="s">
        <v>392</v>
      </c>
      <c r="C93" s="24" t="s">
        <v>111</v>
      </c>
      <c r="D93" s="21" t="s">
        <v>393</v>
      </c>
      <c r="E93" s="21"/>
      <c r="F93" s="25">
        <v>22128.34</v>
      </c>
      <c r="G93" s="26"/>
      <c r="H93" s="26"/>
      <c r="I93" s="27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4"/>
      <c r="AJ93" s="29"/>
      <c r="AK93" s="30"/>
      <c r="AL93" s="31"/>
      <c r="AM93" s="24"/>
      <c r="AN93" s="32"/>
      <c r="AO93" s="33"/>
      <c r="AP93" s="33"/>
      <c r="AQ93" s="34"/>
      <c r="AR93" s="35"/>
      <c r="AS93" s="36"/>
      <c r="AT93" s="37"/>
      <c r="AU93" s="35"/>
      <c r="AV93" s="38"/>
      <c r="AW93" s="39"/>
      <c r="AX93" s="40"/>
    </row>
    <row r="94" spans="1:133" ht="16.350000000000001" customHeight="1" x14ac:dyDescent="0.2">
      <c r="A94" s="24" t="s">
        <v>144</v>
      </c>
      <c r="B94" s="21" t="s">
        <v>392</v>
      </c>
      <c r="C94" s="24" t="s">
        <v>26</v>
      </c>
      <c r="D94" s="21" t="s">
        <v>393</v>
      </c>
      <c r="E94" s="21"/>
      <c r="F94" s="25">
        <v>16257.409999999998</v>
      </c>
      <c r="G94" s="26"/>
      <c r="H94" s="26"/>
      <c r="I94" s="27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4"/>
      <c r="AJ94" s="29"/>
      <c r="AK94" s="30"/>
      <c r="AL94" s="31"/>
      <c r="AM94" s="24"/>
      <c r="AN94" s="32"/>
      <c r="AO94" s="33"/>
      <c r="AP94" s="33"/>
      <c r="AQ94" s="34"/>
      <c r="AR94" s="35"/>
      <c r="AS94" s="36"/>
      <c r="AT94" s="37"/>
      <c r="AU94" s="35"/>
      <c r="AV94" s="38"/>
      <c r="AW94" s="39"/>
      <c r="AX94" s="40"/>
    </row>
    <row r="95" spans="1:133" ht="16.350000000000001" customHeight="1" x14ac:dyDescent="0.2">
      <c r="A95" s="24" t="s">
        <v>145</v>
      </c>
      <c r="B95" s="21" t="s">
        <v>392</v>
      </c>
      <c r="C95" s="24" t="s">
        <v>140</v>
      </c>
      <c r="D95" s="21" t="s">
        <v>393</v>
      </c>
      <c r="E95" s="21"/>
      <c r="F95" s="25">
        <v>14750.190000000006</v>
      </c>
      <c r="G95" s="26"/>
      <c r="H95" s="26"/>
      <c r="I95" s="27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4"/>
      <c r="AJ95" s="29"/>
      <c r="AK95" s="30"/>
      <c r="AL95" s="31"/>
      <c r="AM95" s="24"/>
      <c r="AN95" s="32"/>
      <c r="AO95" s="33"/>
      <c r="AP95" s="33"/>
      <c r="AQ95" s="34"/>
      <c r="AR95" s="35"/>
      <c r="AS95" s="36"/>
      <c r="AT95" s="37"/>
      <c r="AU95" s="35"/>
      <c r="AV95" s="38"/>
      <c r="AW95" s="39"/>
      <c r="AX95" s="40"/>
      <c r="AZ95" s="41"/>
    </row>
    <row r="96" spans="1:133" ht="16.350000000000001" customHeight="1" x14ac:dyDescent="0.2">
      <c r="A96" s="24" t="s">
        <v>146</v>
      </c>
      <c r="B96" s="21" t="s">
        <v>392</v>
      </c>
      <c r="C96" s="24" t="s">
        <v>55</v>
      </c>
      <c r="D96" s="21" t="s">
        <v>393</v>
      </c>
      <c r="E96" s="21"/>
      <c r="F96" s="25">
        <v>21802.430000000004</v>
      </c>
      <c r="G96" s="26"/>
      <c r="H96" s="26"/>
      <c r="I96" s="27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4"/>
      <c r="AJ96" s="29"/>
      <c r="AK96" s="30"/>
      <c r="AL96" s="31"/>
      <c r="AM96" s="24"/>
      <c r="AN96" s="32"/>
      <c r="AO96" s="33"/>
      <c r="AP96" s="33"/>
      <c r="AQ96" s="34"/>
      <c r="AR96" s="35"/>
      <c r="AS96" s="36"/>
      <c r="AT96" s="37"/>
      <c r="AU96" s="35"/>
      <c r="AV96" s="38"/>
      <c r="AW96" s="39"/>
      <c r="AX96" s="40"/>
    </row>
    <row r="97" spans="1:86" ht="16.350000000000001" customHeight="1" x14ac:dyDescent="0.2">
      <c r="A97" s="24" t="s">
        <v>147</v>
      </c>
      <c r="B97" s="21" t="s">
        <v>392</v>
      </c>
      <c r="C97" s="24" t="s">
        <v>148</v>
      </c>
      <c r="D97" s="21" t="s">
        <v>393</v>
      </c>
      <c r="E97" s="21"/>
      <c r="F97" s="25">
        <v>38916.15</v>
      </c>
      <c r="G97" s="26"/>
      <c r="H97" s="26"/>
      <c r="I97" s="27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4"/>
      <c r="AJ97" s="29"/>
      <c r="AK97" s="30"/>
      <c r="AL97" s="31"/>
      <c r="AM97" s="24"/>
      <c r="AN97" s="32"/>
      <c r="AO97" s="33"/>
      <c r="AP97" s="33"/>
      <c r="AQ97" s="34"/>
      <c r="AR97" s="35"/>
      <c r="AS97" s="36"/>
      <c r="AT97" s="37"/>
      <c r="AU97" s="35"/>
      <c r="AV97" s="38"/>
      <c r="AW97" s="39"/>
      <c r="AX97" s="40"/>
    </row>
    <row r="98" spans="1:86" ht="16.350000000000001" customHeight="1" x14ac:dyDescent="0.2">
      <c r="A98" s="24" t="s">
        <v>149</v>
      </c>
      <c r="B98" s="21" t="s">
        <v>392</v>
      </c>
      <c r="C98" s="24" t="s">
        <v>150</v>
      </c>
      <c r="D98" s="21" t="s">
        <v>393</v>
      </c>
      <c r="E98" s="21"/>
      <c r="F98" s="25">
        <v>24437.790000000008</v>
      </c>
      <c r="G98" s="26"/>
      <c r="H98" s="26"/>
      <c r="I98" s="27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4"/>
      <c r="AJ98" s="29"/>
      <c r="AK98" s="30"/>
      <c r="AL98" s="31"/>
      <c r="AM98" s="24"/>
      <c r="AN98" s="32"/>
      <c r="AO98" s="33"/>
      <c r="AP98" s="33"/>
      <c r="AQ98" s="34"/>
      <c r="AR98" s="35"/>
      <c r="AS98" s="36"/>
      <c r="AT98" s="37"/>
      <c r="AU98" s="35"/>
      <c r="AV98" s="38"/>
      <c r="AW98" s="39"/>
      <c r="AX98" s="40"/>
    </row>
    <row r="99" spans="1:86" ht="16.350000000000001" customHeight="1" x14ac:dyDescent="0.2">
      <c r="A99" s="24" t="s">
        <v>151</v>
      </c>
      <c r="B99" s="21" t="s">
        <v>392</v>
      </c>
      <c r="C99" s="24" t="s">
        <v>152</v>
      </c>
      <c r="D99" s="21" t="s">
        <v>393</v>
      </c>
      <c r="E99" s="21"/>
      <c r="F99" s="25">
        <v>29721.899999999994</v>
      </c>
      <c r="G99" s="26"/>
      <c r="H99" s="26"/>
      <c r="I99" s="27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4"/>
      <c r="AJ99" s="29"/>
      <c r="AK99" s="30"/>
      <c r="AL99" s="31"/>
      <c r="AM99" s="24"/>
      <c r="AN99" s="32"/>
      <c r="AO99" s="33"/>
      <c r="AP99" s="33"/>
      <c r="AQ99" s="34"/>
      <c r="AR99" s="35"/>
      <c r="AS99" s="36"/>
      <c r="AT99" s="37"/>
      <c r="AU99" s="35"/>
      <c r="AV99" s="38"/>
      <c r="AW99" s="39"/>
      <c r="AX99" s="40"/>
    </row>
    <row r="100" spans="1:86" ht="16.350000000000001" customHeight="1" x14ac:dyDescent="0.2">
      <c r="A100" s="24" t="s">
        <v>153</v>
      </c>
      <c r="B100" s="21" t="s">
        <v>392</v>
      </c>
      <c r="C100" s="24" t="s">
        <v>154</v>
      </c>
      <c r="D100" s="21" t="s">
        <v>393</v>
      </c>
      <c r="E100" s="21"/>
      <c r="F100" s="25">
        <v>16306.550000000003</v>
      </c>
      <c r="G100" s="26"/>
      <c r="H100" s="26"/>
      <c r="I100" s="27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4"/>
      <c r="AJ100" s="43"/>
      <c r="AK100" s="30"/>
      <c r="AL100" s="31"/>
      <c r="AM100" s="24"/>
      <c r="AN100" s="32"/>
      <c r="AO100" s="33"/>
      <c r="AP100" s="33"/>
      <c r="AQ100" s="34"/>
      <c r="AR100" s="35"/>
      <c r="AS100" s="36"/>
      <c r="AT100" s="37"/>
      <c r="AU100" s="35"/>
      <c r="AV100" s="38"/>
      <c r="AW100" s="39"/>
      <c r="AX100" s="40"/>
    </row>
    <row r="101" spans="1:86" ht="16.350000000000001" customHeight="1" x14ac:dyDescent="0.2">
      <c r="A101" s="24" t="s">
        <v>155</v>
      </c>
      <c r="B101" s="21" t="s">
        <v>392</v>
      </c>
      <c r="C101" s="24" t="s">
        <v>156</v>
      </c>
      <c r="D101" s="21" t="s">
        <v>393</v>
      </c>
      <c r="E101" s="21"/>
      <c r="F101" s="25">
        <v>17800.640000000003</v>
      </c>
      <c r="G101" s="26"/>
      <c r="H101" s="26"/>
      <c r="I101" s="27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4"/>
      <c r="AJ101" s="29"/>
      <c r="AK101" s="30"/>
      <c r="AL101" s="31"/>
      <c r="AM101" s="24"/>
      <c r="AN101" s="32"/>
      <c r="AO101" s="33"/>
      <c r="AP101" s="33"/>
      <c r="AQ101" s="34"/>
      <c r="AR101" s="35"/>
      <c r="AS101" s="36"/>
      <c r="AT101" s="37"/>
      <c r="AU101" s="35"/>
      <c r="AV101" s="38"/>
      <c r="AW101" s="39"/>
      <c r="AX101" s="40"/>
    </row>
    <row r="102" spans="1:86" ht="16.350000000000001" customHeight="1" x14ac:dyDescent="0.2">
      <c r="A102" s="24" t="s">
        <v>157</v>
      </c>
      <c r="B102" s="21" t="s">
        <v>392</v>
      </c>
      <c r="C102" s="24" t="s">
        <v>158</v>
      </c>
      <c r="D102" s="21" t="s">
        <v>393</v>
      </c>
      <c r="E102" s="21"/>
      <c r="F102" s="25">
        <v>21245.120000000003</v>
      </c>
      <c r="G102" s="26"/>
      <c r="H102" s="26"/>
      <c r="I102" s="27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4"/>
      <c r="AJ102" s="29"/>
      <c r="AK102" s="30"/>
      <c r="AL102" s="31"/>
      <c r="AM102" s="24"/>
      <c r="AN102" s="32"/>
      <c r="AO102" s="33"/>
      <c r="AP102" s="33"/>
      <c r="AQ102" s="34"/>
      <c r="AR102" s="35"/>
      <c r="AS102" s="36"/>
      <c r="AT102" s="37"/>
      <c r="AU102" s="35"/>
      <c r="AV102" s="38"/>
      <c r="AW102" s="39"/>
      <c r="AX102" s="40"/>
    </row>
    <row r="103" spans="1:86" ht="16.350000000000001" customHeight="1" x14ac:dyDescent="0.2">
      <c r="A103" s="24" t="s">
        <v>159</v>
      </c>
      <c r="B103" s="21" t="s">
        <v>392</v>
      </c>
      <c r="C103" s="24" t="s">
        <v>160</v>
      </c>
      <c r="D103" s="21" t="s">
        <v>393</v>
      </c>
      <c r="E103" s="21"/>
      <c r="F103" s="25">
        <v>18883.54</v>
      </c>
      <c r="G103" s="26"/>
      <c r="H103" s="26"/>
      <c r="I103" s="27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4"/>
      <c r="AJ103" s="29"/>
      <c r="AK103" s="30"/>
      <c r="AL103" s="31"/>
      <c r="AM103" s="24"/>
      <c r="AN103" s="32"/>
      <c r="AO103" s="33"/>
      <c r="AP103" s="33"/>
      <c r="AQ103" s="34"/>
      <c r="AR103" s="35"/>
      <c r="AS103" s="36"/>
      <c r="AT103" s="37"/>
      <c r="AU103" s="35"/>
      <c r="AV103" s="38"/>
      <c r="AW103" s="39"/>
      <c r="AX103" s="40"/>
    </row>
    <row r="104" spans="1:86" ht="16.350000000000001" customHeight="1" x14ac:dyDescent="0.2">
      <c r="A104" s="24" t="s">
        <v>161</v>
      </c>
      <c r="B104" s="21" t="s">
        <v>392</v>
      </c>
      <c r="C104" s="24" t="s">
        <v>64</v>
      </c>
      <c r="D104" s="21" t="s">
        <v>393</v>
      </c>
      <c r="E104" s="21"/>
      <c r="F104" s="25">
        <v>22947.600000000006</v>
      </c>
      <c r="G104" s="26"/>
      <c r="H104" s="26"/>
      <c r="I104" s="27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4"/>
      <c r="AJ104" s="29"/>
      <c r="AK104" s="30"/>
      <c r="AL104" s="31"/>
      <c r="AM104" s="24"/>
      <c r="AN104" s="32"/>
      <c r="AO104" s="33"/>
      <c r="AP104" s="33"/>
      <c r="AQ104" s="34"/>
      <c r="AR104" s="35"/>
      <c r="AS104" s="36"/>
      <c r="AT104" s="37"/>
      <c r="AU104" s="35"/>
      <c r="AV104" s="38"/>
      <c r="AW104" s="39"/>
      <c r="AX104" s="40"/>
    </row>
    <row r="105" spans="1:86" ht="16.350000000000001" customHeight="1" x14ac:dyDescent="0.2">
      <c r="A105" s="24" t="s">
        <v>162</v>
      </c>
      <c r="B105" s="21" t="s">
        <v>392</v>
      </c>
      <c r="C105" s="24" t="s">
        <v>163</v>
      </c>
      <c r="D105" s="21" t="s">
        <v>393</v>
      </c>
      <c r="E105" s="21"/>
      <c r="F105" s="25">
        <v>25592.19000000001</v>
      </c>
      <c r="G105" s="26"/>
      <c r="H105" s="26"/>
      <c r="I105" s="27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4"/>
      <c r="AJ105" s="29"/>
      <c r="AK105" s="30"/>
      <c r="AL105" s="31"/>
      <c r="AM105" s="24"/>
      <c r="AN105" s="32"/>
      <c r="AO105" s="33"/>
      <c r="AP105" s="33"/>
      <c r="AQ105" s="34"/>
      <c r="AR105" s="35"/>
      <c r="AS105" s="36"/>
      <c r="AT105" s="37"/>
      <c r="AU105" s="35"/>
      <c r="AV105" s="38"/>
      <c r="AW105" s="39"/>
      <c r="AX105" s="40"/>
    </row>
    <row r="106" spans="1:86" ht="16.350000000000001" customHeight="1" x14ac:dyDescent="0.2">
      <c r="A106" s="24" t="s">
        <v>164</v>
      </c>
      <c r="B106" s="21" t="s">
        <v>392</v>
      </c>
      <c r="C106" s="24" t="s">
        <v>165</v>
      </c>
      <c r="D106" s="21" t="s">
        <v>393</v>
      </c>
      <c r="E106" s="21"/>
      <c r="F106" s="25">
        <v>19691.75</v>
      </c>
      <c r="G106" s="26"/>
      <c r="H106" s="26"/>
      <c r="I106" s="27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4"/>
      <c r="AJ106" s="29"/>
      <c r="AK106" s="30"/>
      <c r="AL106" s="31"/>
      <c r="AM106" s="24"/>
      <c r="AN106" s="32"/>
      <c r="AO106" s="33"/>
      <c r="AP106" s="33"/>
      <c r="AQ106" s="34"/>
      <c r="AR106" s="35"/>
      <c r="AS106" s="36"/>
      <c r="AT106" s="37"/>
      <c r="AU106" s="35"/>
      <c r="AV106" s="38"/>
      <c r="AW106" s="39"/>
      <c r="AX106" s="40"/>
    </row>
    <row r="107" spans="1:86" ht="16.350000000000001" customHeight="1" x14ac:dyDescent="0.2">
      <c r="A107" s="24" t="s">
        <v>166</v>
      </c>
      <c r="B107" s="21" t="s">
        <v>392</v>
      </c>
      <c r="C107" s="24" t="s">
        <v>167</v>
      </c>
      <c r="D107" s="21" t="s">
        <v>393</v>
      </c>
      <c r="E107" s="21"/>
      <c r="F107" s="25">
        <v>21765.460000000006</v>
      </c>
      <c r="G107" s="26"/>
      <c r="H107" s="26"/>
      <c r="I107" s="27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4"/>
      <c r="AJ107" s="29"/>
      <c r="AK107" s="30"/>
      <c r="AL107" s="31"/>
      <c r="AM107" s="24"/>
      <c r="AN107" s="32"/>
      <c r="AO107" s="33"/>
      <c r="AP107" s="33"/>
      <c r="AQ107" s="34"/>
      <c r="AR107" s="35"/>
      <c r="AS107" s="36"/>
      <c r="AT107" s="37"/>
      <c r="AU107" s="35"/>
      <c r="AV107" s="38"/>
      <c r="AW107" s="39"/>
      <c r="AX107" s="40"/>
      <c r="BA107" s="41"/>
      <c r="BB107" s="41"/>
      <c r="BC107" s="41"/>
      <c r="BD107" s="41"/>
      <c r="BE107" s="41"/>
      <c r="BF107" s="41"/>
      <c r="BG107" s="41"/>
      <c r="BH107" s="41"/>
      <c r="BI107" s="41"/>
      <c r="BK107" s="41"/>
      <c r="BL107" s="41"/>
      <c r="BM107" s="41"/>
      <c r="BN107" s="41"/>
      <c r="BO107" s="41"/>
      <c r="BP107" s="41"/>
      <c r="BQ107" s="41"/>
      <c r="BR107" s="41"/>
      <c r="BS107" s="41"/>
      <c r="BT107" s="41"/>
      <c r="BU107" s="41"/>
      <c r="BV107" s="41"/>
      <c r="BW107" s="41"/>
      <c r="BX107" s="41"/>
      <c r="BY107" s="41"/>
      <c r="BZ107" s="41"/>
      <c r="CA107" s="41"/>
      <c r="CB107" s="41"/>
      <c r="CC107" s="41"/>
      <c r="CD107" s="41"/>
      <c r="CE107" s="41"/>
      <c r="CF107" s="41"/>
      <c r="CG107" s="41"/>
      <c r="CH107" s="41"/>
    </row>
    <row r="108" spans="1:86" ht="16.350000000000001" customHeight="1" x14ac:dyDescent="0.2">
      <c r="A108" s="24" t="s">
        <v>168</v>
      </c>
      <c r="B108" s="21" t="s">
        <v>392</v>
      </c>
      <c r="C108" s="24" t="s">
        <v>169</v>
      </c>
      <c r="D108" s="21" t="s">
        <v>393</v>
      </c>
      <c r="E108" s="21"/>
      <c r="F108" s="25">
        <v>20792.46</v>
      </c>
      <c r="G108" s="26"/>
      <c r="H108" s="26"/>
      <c r="I108" s="27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4"/>
      <c r="AJ108" s="29"/>
      <c r="AK108" s="30"/>
      <c r="AL108" s="31"/>
      <c r="AM108" s="24"/>
      <c r="AN108" s="32"/>
      <c r="AO108" s="33"/>
      <c r="AP108" s="33"/>
      <c r="AQ108" s="34"/>
      <c r="AR108" s="35"/>
      <c r="AS108" s="36"/>
      <c r="AT108" s="37"/>
      <c r="AU108" s="35"/>
      <c r="AV108" s="38"/>
      <c r="AW108" s="39"/>
      <c r="AX108" s="40"/>
    </row>
    <row r="109" spans="1:86" ht="16.350000000000001" customHeight="1" x14ac:dyDescent="0.2">
      <c r="A109" s="24" t="s">
        <v>170</v>
      </c>
      <c r="B109" s="21" t="s">
        <v>392</v>
      </c>
      <c r="C109" s="24" t="s">
        <v>2</v>
      </c>
      <c r="D109" s="21" t="s">
        <v>393</v>
      </c>
      <c r="E109" s="21"/>
      <c r="F109" s="25">
        <v>16122.600000000004</v>
      </c>
      <c r="G109" s="26"/>
      <c r="H109" s="26"/>
      <c r="I109" s="27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4"/>
      <c r="AJ109" s="29"/>
      <c r="AK109" s="30"/>
      <c r="AL109" s="31"/>
      <c r="AM109" s="24"/>
      <c r="AN109" s="32"/>
      <c r="AO109" s="33"/>
      <c r="AP109" s="33"/>
      <c r="AQ109" s="34"/>
      <c r="AR109" s="35"/>
      <c r="AS109" s="36"/>
      <c r="AT109" s="37"/>
      <c r="AU109" s="35"/>
      <c r="AV109" s="38"/>
      <c r="AW109" s="39"/>
      <c r="AX109" s="40"/>
    </row>
    <row r="110" spans="1:86" ht="16.350000000000001" customHeight="1" x14ac:dyDescent="0.2">
      <c r="A110" s="24" t="s">
        <v>171</v>
      </c>
      <c r="B110" s="21" t="s">
        <v>392</v>
      </c>
      <c r="C110" s="24" t="s">
        <v>24</v>
      </c>
      <c r="D110" s="21" t="s">
        <v>393</v>
      </c>
      <c r="E110" s="21"/>
      <c r="F110" s="25">
        <v>24128</v>
      </c>
      <c r="G110" s="26"/>
      <c r="H110" s="26"/>
      <c r="I110" s="27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4"/>
      <c r="AJ110" s="29"/>
      <c r="AK110" s="30"/>
      <c r="AL110" s="31"/>
      <c r="AM110" s="24"/>
      <c r="AN110" s="32"/>
      <c r="AO110" s="33"/>
      <c r="AP110" s="33"/>
      <c r="AQ110" s="34"/>
      <c r="AR110" s="35"/>
      <c r="AS110" s="36"/>
      <c r="AT110" s="37"/>
      <c r="AU110" s="35"/>
      <c r="AV110" s="38"/>
      <c r="AW110" s="39"/>
      <c r="AX110" s="40"/>
    </row>
    <row r="111" spans="1:86" ht="16.350000000000001" customHeight="1" x14ac:dyDescent="0.2">
      <c r="A111" s="24" t="s">
        <v>172</v>
      </c>
      <c r="B111" s="21" t="s">
        <v>392</v>
      </c>
      <c r="C111" s="24" t="s">
        <v>173</v>
      </c>
      <c r="D111" s="21" t="s">
        <v>393</v>
      </c>
      <c r="E111" s="21"/>
      <c r="F111" s="25">
        <v>28772.510000000002</v>
      </c>
      <c r="G111" s="26"/>
      <c r="H111" s="26"/>
      <c r="I111" s="27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4"/>
      <c r="AJ111" s="29"/>
      <c r="AK111" s="30"/>
      <c r="AL111" s="31"/>
      <c r="AM111" s="24"/>
      <c r="AN111" s="32"/>
      <c r="AO111" s="33"/>
      <c r="AP111" s="33"/>
      <c r="AQ111" s="34"/>
      <c r="AR111" s="35"/>
      <c r="AS111" s="36"/>
      <c r="AT111" s="37"/>
      <c r="AU111" s="35"/>
      <c r="AV111" s="38"/>
      <c r="AW111" s="39"/>
      <c r="AX111" s="40"/>
    </row>
    <row r="112" spans="1:86" ht="16.350000000000001" customHeight="1" x14ac:dyDescent="0.2">
      <c r="A112" s="24" t="s">
        <v>174</v>
      </c>
      <c r="B112" s="21" t="s">
        <v>392</v>
      </c>
      <c r="C112" s="24" t="s">
        <v>73</v>
      </c>
      <c r="D112" s="21" t="s">
        <v>393</v>
      </c>
      <c r="E112" s="21"/>
      <c r="F112" s="25">
        <v>13860.239999999996</v>
      </c>
      <c r="G112" s="26"/>
      <c r="H112" s="26"/>
      <c r="I112" s="27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4"/>
      <c r="AJ112" s="29"/>
      <c r="AK112" s="30"/>
      <c r="AL112" s="31"/>
      <c r="AM112" s="24"/>
      <c r="AN112" s="32"/>
      <c r="AO112" s="33"/>
      <c r="AP112" s="33"/>
      <c r="AQ112" s="34"/>
      <c r="AR112" s="35"/>
      <c r="AS112" s="36"/>
      <c r="AT112" s="37"/>
      <c r="AU112" s="35"/>
      <c r="AV112" s="38"/>
      <c r="AW112" s="39"/>
      <c r="AX112" s="40"/>
    </row>
    <row r="113" spans="1:76" ht="16.350000000000001" customHeight="1" x14ac:dyDescent="0.2">
      <c r="A113" s="24" t="s">
        <v>175</v>
      </c>
      <c r="B113" s="21" t="s">
        <v>392</v>
      </c>
      <c r="C113" s="24" t="s">
        <v>176</v>
      </c>
      <c r="D113" s="21" t="s">
        <v>393</v>
      </c>
      <c r="E113" s="21"/>
      <c r="F113" s="25">
        <v>35793.290000000008</v>
      </c>
      <c r="G113" s="26"/>
      <c r="H113" s="26"/>
      <c r="I113" s="27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4"/>
      <c r="AJ113" s="29"/>
      <c r="AK113" s="30"/>
      <c r="AL113" s="31"/>
      <c r="AM113" s="24"/>
      <c r="AN113" s="32"/>
      <c r="AO113" s="33"/>
      <c r="AP113" s="33"/>
      <c r="AQ113" s="34"/>
      <c r="AR113" s="35"/>
      <c r="AS113" s="36"/>
      <c r="AT113" s="37"/>
      <c r="AU113" s="35"/>
      <c r="AV113" s="38"/>
      <c r="AW113" s="39"/>
      <c r="AX113" s="40"/>
    </row>
    <row r="114" spans="1:76" ht="16.350000000000001" customHeight="1" x14ac:dyDescent="0.2">
      <c r="A114" s="24" t="s">
        <v>177</v>
      </c>
      <c r="B114" s="21" t="s">
        <v>392</v>
      </c>
      <c r="C114" s="24" t="s">
        <v>178</v>
      </c>
      <c r="D114" s="21" t="s">
        <v>393</v>
      </c>
      <c r="E114" s="21"/>
      <c r="F114" s="25">
        <v>43689.490000000013</v>
      </c>
      <c r="G114" s="26"/>
      <c r="H114" s="26"/>
      <c r="I114" s="27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4"/>
      <c r="AJ114" s="29"/>
      <c r="AK114" s="30"/>
      <c r="AL114" s="31"/>
      <c r="AM114" s="24"/>
      <c r="AN114" s="32"/>
      <c r="AO114" s="33"/>
      <c r="AP114" s="33"/>
      <c r="AQ114" s="34"/>
      <c r="AR114" s="35"/>
      <c r="AS114" s="36"/>
      <c r="AT114" s="37"/>
      <c r="AU114" s="35"/>
      <c r="AV114" s="38"/>
      <c r="AW114" s="39"/>
      <c r="AX114" s="40"/>
      <c r="BA114" s="41"/>
      <c r="BB114" s="41"/>
      <c r="BC114" s="41"/>
      <c r="BD114" s="41"/>
      <c r="BE114" s="41"/>
      <c r="BF114" s="41"/>
      <c r="BG114" s="41"/>
      <c r="BH114" s="41"/>
      <c r="BI114" s="41"/>
      <c r="BK114" s="41"/>
      <c r="BL114" s="41"/>
      <c r="BM114" s="41"/>
      <c r="BN114" s="41"/>
      <c r="BO114" s="41"/>
      <c r="BP114" s="41"/>
      <c r="BQ114" s="41"/>
      <c r="BR114" s="41"/>
      <c r="BS114" s="41"/>
      <c r="BT114" s="41"/>
      <c r="BU114" s="41"/>
      <c r="BV114" s="41"/>
      <c r="BW114" s="41"/>
      <c r="BX114" s="41"/>
    </row>
    <row r="115" spans="1:76" ht="16.350000000000001" customHeight="1" x14ac:dyDescent="0.2">
      <c r="A115" s="24" t="s">
        <v>179</v>
      </c>
      <c r="B115" s="21" t="s">
        <v>411</v>
      </c>
      <c r="C115" s="24" t="s">
        <v>2</v>
      </c>
      <c r="D115" s="21" t="s">
        <v>393</v>
      </c>
      <c r="E115" s="21"/>
      <c r="F115" s="25">
        <v>5668</v>
      </c>
      <c r="G115" s="26"/>
      <c r="H115" s="26"/>
      <c r="I115" s="27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4"/>
      <c r="AJ115" s="29"/>
      <c r="AK115" s="30"/>
      <c r="AL115" s="31"/>
      <c r="AM115" s="24"/>
      <c r="AN115" s="32"/>
      <c r="AO115" s="33"/>
      <c r="AP115" s="33"/>
      <c r="AQ115" s="34"/>
      <c r="AR115" s="35"/>
      <c r="AS115" s="36"/>
      <c r="AT115" s="37"/>
      <c r="AU115" s="35"/>
      <c r="AV115" s="38"/>
      <c r="AW115" s="39"/>
      <c r="AX115" s="40"/>
    </row>
    <row r="116" spans="1:76" ht="16.350000000000001" customHeight="1" x14ac:dyDescent="0.2">
      <c r="A116" s="24" t="s">
        <v>180</v>
      </c>
      <c r="B116" s="21" t="s">
        <v>392</v>
      </c>
      <c r="C116" s="24" t="s">
        <v>64</v>
      </c>
      <c r="D116" s="21" t="s">
        <v>393</v>
      </c>
      <c r="E116" s="21"/>
      <c r="F116" s="25">
        <v>17671.550000000003</v>
      </c>
      <c r="G116" s="26"/>
      <c r="H116" s="26"/>
      <c r="I116" s="27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4"/>
      <c r="AJ116" s="43"/>
      <c r="AK116" s="30"/>
      <c r="AL116" s="31"/>
      <c r="AM116" s="24"/>
      <c r="AN116" s="32"/>
      <c r="AO116" s="33"/>
      <c r="AP116" s="33"/>
      <c r="AQ116" s="34"/>
      <c r="AR116" s="35"/>
      <c r="AS116" s="36"/>
      <c r="AT116" s="37"/>
      <c r="AU116" s="35"/>
      <c r="AV116" s="38"/>
      <c r="AW116" s="39"/>
      <c r="AX116" s="40"/>
    </row>
    <row r="117" spans="1:76" ht="16.350000000000001" customHeight="1" x14ac:dyDescent="0.2">
      <c r="A117" s="24" t="s">
        <v>181</v>
      </c>
      <c r="B117" s="21" t="s">
        <v>392</v>
      </c>
      <c r="C117" s="24" t="s">
        <v>55</v>
      </c>
      <c r="D117" s="21" t="s">
        <v>393</v>
      </c>
      <c r="E117" s="21"/>
      <c r="F117" s="25">
        <v>21036.989999999998</v>
      </c>
      <c r="G117" s="26"/>
      <c r="H117" s="26"/>
      <c r="I117" s="27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4"/>
      <c r="AJ117" s="29"/>
      <c r="AK117" s="30"/>
      <c r="AL117" s="31"/>
      <c r="AM117" s="24"/>
      <c r="AN117" s="32"/>
      <c r="AO117" s="33"/>
      <c r="AP117" s="33"/>
      <c r="AQ117" s="34"/>
      <c r="AR117" s="35"/>
      <c r="AS117" s="36"/>
      <c r="AT117" s="37"/>
      <c r="AU117" s="35"/>
      <c r="AV117" s="38"/>
      <c r="AW117" s="39"/>
      <c r="AX117" s="40"/>
    </row>
    <row r="118" spans="1:76" ht="16.350000000000001" customHeight="1" x14ac:dyDescent="0.2">
      <c r="A118" s="24" t="s">
        <v>182</v>
      </c>
      <c r="B118" s="21" t="s">
        <v>392</v>
      </c>
      <c r="C118" s="24" t="s">
        <v>183</v>
      </c>
      <c r="D118" s="21" t="s">
        <v>393</v>
      </c>
      <c r="E118" s="21"/>
      <c r="F118" s="25">
        <v>40054.299999999988</v>
      </c>
      <c r="G118" s="26"/>
      <c r="H118" s="26"/>
      <c r="I118" s="27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4"/>
      <c r="AJ118" s="29"/>
      <c r="AK118" s="30"/>
      <c r="AL118" s="31"/>
      <c r="AM118" s="24"/>
      <c r="AN118" s="32"/>
      <c r="AO118" s="33"/>
      <c r="AP118" s="33"/>
      <c r="AQ118" s="34"/>
      <c r="AR118" s="35"/>
      <c r="AS118" s="36"/>
      <c r="AT118" s="37"/>
      <c r="AU118" s="35"/>
      <c r="AV118" s="38"/>
      <c r="AW118" s="39"/>
      <c r="AX118" s="40"/>
    </row>
    <row r="119" spans="1:76" ht="16.350000000000001" customHeight="1" x14ac:dyDescent="0.2">
      <c r="A119" s="24" t="s">
        <v>184</v>
      </c>
      <c r="B119" s="21" t="s">
        <v>392</v>
      </c>
      <c r="C119" s="24" t="s">
        <v>55</v>
      </c>
      <c r="D119" s="21" t="s">
        <v>393</v>
      </c>
      <c r="E119" s="21"/>
      <c r="F119" s="25">
        <v>24791.260000000002</v>
      </c>
      <c r="G119" s="26"/>
      <c r="H119" s="26"/>
      <c r="I119" s="27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4"/>
      <c r="AJ119" s="29"/>
      <c r="AK119" s="30"/>
      <c r="AL119" s="31"/>
      <c r="AM119" s="24"/>
      <c r="AN119" s="32"/>
      <c r="AO119" s="33"/>
      <c r="AP119" s="33"/>
      <c r="AQ119" s="34"/>
      <c r="AR119" s="35"/>
      <c r="AS119" s="36"/>
      <c r="AT119" s="37"/>
      <c r="AU119" s="35"/>
      <c r="AV119" s="38"/>
      <c r="AW119" s="39"/>
      <c r="AX119" s="40"/>
    </row>
    <row r="120" spans="1:76" ht="16.350000000000001" customHeight="1" x14ac:dyDescent="0.2">
      <c r="A120" s="24" t="s">
        <v>185</v>
      </c>
      <c r="B120" s="21" t="s">
        <v>392</v>
      </c>
      <c r="C120" s="24" t="s">
        <v>186</v>
      </c>
      <c r="D120" s="21" t="s">
        <v>393</v>
      </c>
      <c r="E120" s="21"/>
      <c r="F120" s="25">
        <v>20701.850000000006</v>
      </c>
      <c r="G120" s="26"/>
      <c r="H120" s="26"/>
      <c r="I120" s="27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4"/>
      <c r="AJ120" s="29"/>
      <c r="AK120" s="30"/>
      <c r="AL120" s="31"/>
      <c r="AM120" s="24"/>
      <c r="AN120" s="32"/>
      <c r="AO120" s="33"/>
      <c r="AP120" s="33"/>
      <c r="AQ120" s="34"/>
      <c r="AR120" s="35"/>
      <c r="AS120" s="36"/>
      <c r="AT120" s="37"/>
      <c r="AU120" s="35"/>
      <c r="AV120" s="38"/>
      <c r="AW120" s="39"/>
      <c r="AX120" s="40"/>
    </row>
    <row r="121" spans="1:76" ht="16.350000000000001" customHeight="1" x14ac:dyDescent="0.2">
      <c r="A121" s="24" t="s">
        <v>187</v>
      </c>
      <c r="B121" s="21" t="s">
        <v>414</v>
      </c>
      <c r="C121" s="24" t="s">
        <v>26</v>
      </c>
      <c r="D121" s="21" t="s">
        <v>393</v>
      </c>
      <c r="E121" s="21"/>
      <c r="F121" s="25">
        <v>3600</v>
      </c>
      <c r="G121" s="26"/>
      <c r="H121" s="26"/>
      <c r="I121" s="27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4"/>
      <c r="AJ121" s="29"/>
      <c r="AK121" s="30"/>
      <c r="AL121" s="31"/>
      <c r="AM121" s="24"/>
      <c r="AN121" s="32"/>
      <c r="AO121" s="33"/>
      <c r="AP121" s="33"/>
      <c r="AQ121" s="34"/>
      <c r="AR121" s="35"/>
      <c r="AS121" s="36"/>
      <c r="AT121" s="37"/>
      <c r="AU121" s="35"/>
      <c r="AV121" s="38"/>
      <c r="AW121" s="39"/>
      <c r="AX121" s="40"/>
    </row>
    <row r="122" spans="1:76" ht="16.350000000000001" customHeight="1" x14ac:dyDescent="0.2">
      <c r="A122" s="24" t="s">
        <v>188</v>
      </c>
      <c r="B122" s="21" t="s">
        <v>392</v>
      </c>
      <c r="C122" s="24" t="s">
        <v>163</v>
      </c>
      <c r="D122" s="21" t="s">
        <v>393</v>
      </c>
      <c r="E122" s="21"/>
      <c r="F122" s="25">
        <v>24709.620000000006</v>
      </c>
      <c r="G122" s="26"/>
      <c r="H122" s="26"/>
      <c r="I122" s="27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4"/>
      <c r="AJ122" s="29"/>
      <c r="AK122" s="30"/>
      <c r="AL122" s="31"/>
      <c r="AM122" s="24"/>
      <c r="AN122" s="32"/>
      <c r="AO122" s="33"/>
      <c r="AP122" s="33"/>
      <c r="AQ122" s="34"/>
      <c r="AR122" s="35"/>
      <c r="AS122" s="36"/>
      <c r="AT122" s="37"/>
      <c r="AU122" s="35"/>
      <c r="AV122" s="38"/>
      <c r="AW122" s="39"/>
      <c r="AX122" s="40"/>
    </row>
    <row r="123" spans="1:76" ht="16.350000000000001" customHeight="1" x14ac:dyDescent="0.2">
      <c r="A123" s="24" t="s">
        <v>189</v>
      </c>
      <c r="B123" s="21" t="s">
        <v>407</v>
      </c>
      <c r="C123" s="24" t="s">
        <v>107</v>
      </c>
      <c r="D123" s="21" t="s">
        <v>393</v>
      </c>
      <c r="E123" s="21"/>
      <c r="F123" s="25">
        <v>13707.7</v>
      </c>
      <c r="G123" s="26"/>
      <c r="H123" s="26"/>
      <c r="I123" s="27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4"/>
      <c r="AJ123" s="29"/>
      <c r="AK123" s="30"/>
      <c r="AL123" s="31"/>
      <c r="AM123" s="24"/>
      <c r="AN123" s="32"/>
      <c r="AO123" s="33"/>
      <c r="AP123" s="33"/>
      <c r="AQ123" s="34"/>
      <c r="AR123" s="35"/>
      <c r="AS123" s="36"/>
      <c r="AT123" s="37"/>
      <c r="AU123" s="35"/>
      <c r="AV123" s="38"/>
      <c r="AW123" s="39"/>
      <c r="AX123" s="40"/>
    </row>
    <row r="124" spans="1:76" ht="16.350000000000001" customHeight="1" x14ac:dyDescent="0.2">
      <c r="A124" s="24" t="s">
        <v>190</v>
      </c>
      <c r="B124" s="21" t="s">
        <v>392</v>
      </c>
      <c r="C124" s="24" t="s">
        <v>191</v>
      </c>
      <c r="D124" s="21" t="s">
        <v>393</v>
      </c>
      <c r="E124" s="21"/>
      <c r="F124" s="25">
        <v>40054.299999999988</v>
      </c>
      <c r="G124" s="26"/>
      <c r="H124" s="26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4"/>
      <c r="AJ124" s="29"/>
      <c r="AK124" s="30"/>
      <c r="AL124" s="31"/>
      <c r="AM124" s="24"/>
      <c r="AN124" s="32"/>
      <c r="AO124" s="33"/>
      <c r="AP124" s="33"/>
      <c r="AQ124" s="34"/>
      <c r="AR124" s="35"/>
      <c r="AS124" s="36"/>
      <c r="AT124" s="37"/>
      <c r="AU124" s="35"/>
      <c r="AV124" s="38"/>
      <c r="AW124" s="39"/>
      <c r="AX124" s="40"/>
    </row>
    <row r="125" spans="1:76" ht="16.350000000000001" customHeight="1" x14ac:dyDescent="0.2">
      <c r="A125" s="24" t="s">
        <v>394</v>
      </c>
      <c r="B125" s="21" t="s">
        <v>412</v>
      </c>
      <c r="C125" s="24" t="s">
        <v>83</v>
      </c>
      <c r="D125" s="21" t="s">
        <v>395</v>
      </c>
      <c r="E125" s="21"/>
      <c r="F125" s="25">
        <v>8146.1400000000012</v>
      </c>
      <c r="G125" s="26"/>
      <c r="H125" s="26"/>
      <c r="I125" s="27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4"/>
      <c r="AJ125" s="29"/>
      <c r="AK125" s="30"/>
      <c r="AL125" s="31"/>
      <c r="AM125" s="24"/>
      <c r="AN125" s="32"/>
      <c r="AO125" s="33"/>
      <c r="AP125" s="33"/>
      <c r="AQ125" s="34"/>
      <c r="AR125" s="35"/>
      <c r="AS125" s="36"/>
      <c r="AT125" s="37"/>
      <c r="AU125" s="35"/>
      <c r="AV125" s="38"/>
      <c r="AW125" s="39"/>
      <c r="AX125" s="40"/>
    </row>
    <row r="126" spans="1:76" ht="16.350000000000001" customHeight="1" x14ac:dyDescent="0.2">
      <c r="A126" s="24" t="s">
        <v>192</v>
      </c>
      <c r="B126" s="21" t="s">
        <v>392</v>
      </c>
      <c r="C126" s="24" t="s">
        <v>66</v>
      </c>
      <c r="D126" s="21" t="s">
        <v>393</v>
      </c>
      <c r="E126" s="21"/>
      <c r="F126" s="25">
        <v>16996.720000000005</v>
      </c>
      <c r="G126" s="26"/>
      <c r="H126" s="26"/>
      <c r="I126" s="27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4"/>
      <c r="AJ126" s="29"/>
      <c r="AK126" s="30"/>
      <c r="AL126" s="31"/>
      <c r="AM126" s="24"/>
      <c r="AN126" s="32"/>
      <c r="AO126" s="33"/>
      <c r="AP126" s="33"/>
      <c r="AQ126" s="34"/>
      <c r="AR126" s="35"/>
      <c r="AS126" s="36"/>
      <c r="AT126" s="37"/>
      <c r="AU126" s="35"/>
      <c r="AV126" s="38"/>
      <c r="AW126" s="39"/>
      <c r="AX126" s="40"/>
    </row>
    <row r="127" spans="1:76" ht="16.350000000000001" customHeight="1" x14ac:dyDescent="0.2">
      <c r="A127" s="24" t="s">
        <v>193</v>
      </c>
      <c r="B127" s="21" t="s">
        <v>392</v>
      </c>
      <c r="C127" s="24" t="s">
        <v>194</v>
      </c>
      <c r="D127" s="21" t="s">
        <v>393</v>
      </c>
      <c r="E127" s="21"/>
      <c r="F127" s="25">
        <v>25849.459999999992</v>
      </c>
      <c r="G127" s="26"/>
      <c r="H127" s="26"/>
      <c r="I127" s="27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4"/>
      <c r="AJ127" s="29"/>
      <c r="AK127" s="30"/>
      <c r="AL127" s="31"/>
      <c r="AM127" s="24"/>
      <c r="AN127" s="32"/>
      <c r="AO127" s="33"/>
      <c r="AP127" s="33"/>
      <c r="AQ127" s="34"/>
      <c r="AR127" s="35"/>
      <c r="AS127" s="36"/>
      <c r="AT127" s="37"/>
      <c r="AU127" s="35"/>
      <c r="AV127" s="38"/>
      <c r="AW127" s="39"/>
      <c r="AX127" s="40"/>
    </row>
    <row r="128" spans="1:76" ht="16.350000000000001" customHeight="1" x14ac:dyDescent="0.2">
      <c r="A128" s="24" t="s">
        <v>195</v>
      </c>
      <c r="B128" s="21" t="s">
        <v>392</v>
      </c>
      <c r="C128" s="24" t="s">
        <v>196</v>
      </c>
      <c r="D128" s="21" t="s">
        <v>393</v>
      </c>
      <c r="E128" s="21"/>
      <c r="F128" s="25">
        <v>16421.080000000002</v>
      </c>
      <c r="G128" s="26"/>
      <c r="H128" s="26"/>
      <c r="I128" s="27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4"/>
      <c r="AJ128" s="29"/>
      <c r="AK128" s="30"/>
      <c r="AL128" s="31"/>
      <c r="AM128" s="24"/>
      <c r="AN128" s="32"/>
      <c r="AO128" s="33"/>
      <c r="AP128" s="33"/>
      <c r="AQ128" s="34"/>
      <c r="AR128" s="35"/>
      <c r="AS128" s="36"/>
      <c r="AT128" s="37"/>
      <c r="AU128" s="35"/>
      <c r="AV128" s="38"/>
      <c r="AW128" s="39"/>
      <c r="AX128" s="40"/>
    </row>
    <row r="129" spans="1:133" ht="16.350000000000001" customHeight="1" x14ac:dyDescent="0.2">
      <c r="A129" s="24" t="s">
        <v>197</v>
      </c>
      <c r="B129" s="21" t="s">
        <v>392</v>
      </c>
      <c r="C129" s="24" t="s">
        <v>198</v>
      </c>
      <c r="D129" s="21" t="s">
        <v>393</v>
      </c>
      <c r="E129" s="21"/>
      <c r="F129" s="25">
        <v>37500.19</v>
      </c>
      <c r="G129" s="26"/>
      <c r="H129" s="26"/>
      <c r="I129" s="27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4"/>
      <c r="AJ129" s="29"/>
      <c r="AK129" s="30"/>
      <c r="AL129" s="31"/>
      <c r="AM129" s="24"/>
      <c r="AN129" s="32"/>
      <c r="AO129" s="33"/>
      <c r="AP129" s="33"/>
      <c r="AQ129" s="34"/>
      <c r="AR129" s="35"/>
      <c r="AS129" s="36"/>
      <c r="AT129" s="37"/>
      <c r="AU129" s="35"/>
      <c r="AV129" s="38"/>
      <c r="AW129" s="39"/>
      <c r="AX129" s="40"/>
    </row>
    <row r="130" spans="1:133" s="41" customFormat="1" ht="16.350000000000001" customHeight="1" x14ac:dyDescent="0.2">
      <c r="A130" s="24" t="s">
        <v>199</v>
      </c>
      <c r="B130" s="21" t="s">
        <v>392</v>
      </c>
      <c r="C130" s="24" t="s">
        <v>200</v>
      </c>
      <c r="D130" s="21" t="s">
        <v>393</v>
      </c>
      <c r="E130" s="21"/>
      <c r="F130" s="25">
        <v>23891.399999999994</v>
      </c>
      <c r="G130" s="26"/>
      <c r="H130" s="26"/>
      <c r="I130" s="27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4"/>
      <c r="AJ130" s="29"/>
      <c r="AK130" s="30"/>
      <c r="AL130" s="31"/>
      <c r="AM130" s="24"/>
      <c r="AN130" s="32"/>
      <c r="AO130" s="33"/>
      <c r="AP130" s="33"/>
      <c r="AQ130" s="34"/>
      <c r="AR130" s="35"/>
      <c r="AS130" s="36"/>
      <c r="AT130" s="37"/>
      <c r="AU130" s="35"/>
      <c r="AV130" s="38"/>
      <c r="AW130" s="39"/>
      <c r="AX130" s="4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  <c r="BV130" s="10"/>
      <c r="BW130" s="10"/>
      <c r="BX130" s="10"/>
      <c r="BY130" s="10"/>
      <c r="BZ130" s="10"/>
      <c r="CA130" s="10"/>
      <c r="CB130" s="10"/>
      <c r="CC130" s="10"/>
      <c r="CD130" s="10"/>
      <c r="CE130" s="10"/>
      <c r="CF130" s="10"/>
      <c r="CG130" s="10"/>
      <c r="CH130" s="10"/>
      <c r="CI130" s="10"/>
      <c r="CJ130" s="10"/>
      <c r="CK130" s="10"/>
      <c r="CL130" s="10"/>
      <c r="CM130" s="10"/>
      <c r="CN130" s="10"/>
      <c r="CO130" s="10"/>
      <c r="CP130" s="10"/>
      <c r="CQ130" s="10"/>
      <c r="CR130" s="10"/>
      <c r="CS130" s="10"/>
      <c r="CT130" s="10"/>
      <c r="CU130" s="10"/>
      <c r="CV130" s="10"/>
      <c r="CW130" s="10"/>
      <c r="CX130" s="10"/>
      <c r="CY130" s="10"/>
      <c r="CZ130" s="10"/>
      <c r="DA130" s="10"/>
      <c r="DB130" s="10"/>
      <c r="DC130" s="10"/>
      <c r="DD130" s="10"/>
      <c r="DE130" s="10"/>
      <c r="DF130" s="10"/>
      <c r="DG130" s="10"/>
      <c r="DH130" s="10"/>
      <c r="DI130" s="10"/>
      <c r="DJ130" s="10"/>
      <c r="DK130" s="10"/>
      <c r="DL130" s="10"/>
      <c r="DM130" s="10"/>
      <c r="DN130" s="10"/>
      <c r="DO130" s="10"/>
      <c r="DP130" s="10"/>
      <c r="DQ130" s="10"/>
      <c r="DR130" s="10"/>
      <c r="DS130" s="10"/>
      <c r="DT130" s="10"/>
      <c r="DU130" s="10"/>
      <c r="DV130" s="10"/>
      <c r="DW130" s="10"/>
      <c r="DX130" s="10"/>
      <c r="DY130" s="10"/>
      <c r="DZ130" s="10"/>
      <c r="EA130" s="10"/>
      <c r="EB130" s="10"/>
      <c r="EC130" s="10"/>
    </row>
    <row r="131" spans="1:133" ht="16.350000000000001" customHeight="1" x14ac:dyDescent="0.2">
      <c r="A131" s="24" t="s">
        <v>201</v>
      </c>
      <c r="B131" s="21" t="s">
        <v>392</v>
      </c>
      <c r="C131" s="24" t="s">
        <v>73</v>
      </c>
      <c r="D131" s="21" t="s">
        <v>393</v>
      </c>
      <c r="E131" s="21"/>
      <c r="F131" s="25">
        <v>15671.630000000001</v>
      </c>
      <c r="G131" s="26"/>
      <c r="H131" s="26"/>
      <c r="I131" s="27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4"/>
      <c r="AJ131" s="29"/>
      <c r="AK131" s="30"/>
      <c r="AL131" s="31"/>
      <c r="AM131" s="24"/>
      <c r="AN131" s="32"/>
      <c r="AO131" s="33"/>
      <c r="AP131" s="33"/>
      <c r="AQ131" s="34"/>
      <c r="AR131" s="35"/>
      <c r="AS131" s="36"/>
      <c r="AT131" s="37"/>
      <c r="AU131" s="35"/>
      <c r="AV131" s="38"/>
      <c r="AW131" s="39"/>
      <c r="AX131" s="40"/>
    </row>
    <row r="132" spans="1:133" ht="16.350000000000001" customHeight="1" x14ac:dyDescent="0.2">
      <c r="A132" s="24" t="s">
        <v>202</v>
      </c>
      <c r="B132" s="21" t="s">
        <v>392</v>
      </c>
      <c r="C132" s="24" t="s">
        <v>203</v>
      </c>
      <c r="D132" s="21" t="s">
        <v>393</v>
      </c>
      <c r="E132" s="21"/>
      <c r="F132" s="25">
        <v>20705.879999999997</v>
      </c>
      <c r="G132" s="26"/>
      <c r="H132" s="26"/>
      <c r="I132" s="27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4"/>
      <c r="AJ132" s="29"/>
      <c r="AK132" s="30"/>
      <c r="AL132" s="31"/>
      <c r="AM132" s="24"/>
      <c r="AN132" s="32"/>
      <c r="AO132" s="33"/>
      <c r="AP132" s="33"/>
      <c r="AQ132" s="34"/>
      <c r="AR132" s="35"/>
      <c r="AS132" s="36"/>
      <c r="AT132" s="37"/>
      <c r="AU132" s="35"/>
      <c r="AV132" s="38"/>
      <c r="AW132" s="39"/>
      <c r="AX132" s="40"/>
    </row>
    <row r="133" spans="1:133" s="12" customFormat="1" ht="16.350000000000001" customHeight="1" x14ac:dyDescent="0.2">
      <c r="A133" s="24" t="s">
        <v>204</v>
      </c>
      <c r="B133" s="21" t="s">
        <v>392</v>
      </c>
      <c r="C133" s="24" t="s">
        <v>205</v>
      </c>
      <c r="D133" s="21" t="s">
        <v>393</v>
      </c>
      <c r="E133" s="21"/>
      <c r="F133" s="25">
        <v>13250.119999999999</v>
      </c>
      <c r="G133" s="26"/>
      <c r="H133" s="26"/>
      <c r="I133" s="27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4"/>
      <c r="AJ133" s="29"/>
      <c r="AK133" s="30"/>
      <c r="AL133" s="31"/>
      <c r="AM133" s="24"/>
      <c r="AN133" s="32"/>
      <c r="AO133" s="33"/>
      <c r="AP133" s="33"/>
      <c r="AQ133" s="34"/>
      <c r="AR133" s="35"/>
      <c r="AS133" s="36"/>
      <c r="AT133" s="37"/>
      <c r="AU133" s="35"/>
      <c r="AV133" s="38"/>
      <c r="AW133" s="39"/>
      <c r="AX133" s="4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  <c r="BV133" s="10"/>
      <c r="BW133" s="10"/>
      <c r="BX133" s="10"/>
      <c r="BY133" s="10"/>
      <c r="BZ133" s="10"/>
      <c r="CA133" s="10"/>
      <c r="CB133" s="10"/>
      <c r="CC133" s="10"/>
      <c r="CD133" s="10"/>
      <c r="CE133" s="10"/>
      <c r="CF133" s="10"/>
      <c r="CG133" s="10"/>
      <c r="CH133" s="10"/>
      <c r="CI133" s="10"/>
      <c r="CJ133" s="10"/>
      <c r="CK133" s="10"/>
      <c r="CL133" s="10"/>
      <c r="CM133" s="10"/>
      <c r="CN133" s="10"/>
      <c r="CO133" s="10"/>
      <c r="CP133" s="10"/>
      <c r="CQ133" s="10"/>
      <c r="CR133" s="10"/>
      <c r="CS133" s="10"/>
      <c r="CT133" s="10"/>
      <c r="CU133" s="10"/>
      <c r="CV133" s="10"/>
      <c r="CW133" s="10"/>
      <c r="CX133" s="10"/>
      <c r="CY133" s="10"/>
      <c r="CZ133" s="10"/>
      <c r="DA133" s="10"/>
      <c r="DB133" s="10"/>
      <c r="DC133" s="10"/>
      <c r="DD133" s="10"/>
      <c r="DE133" s="10"/>
      <c r="DF133" s="10"/>
      <c r="DG133" s="10"/>
      <c r="DH133" s="10"/>
      <c r="DI133" s="10"/>
      <c r="DJ133" s="10"/>
      <c r="DK133" s="10"/>
      <c r="DL133" s="10"/>
      <c r="DM133" s="10"/>
      <c r="DN133" s="10"/>
      <c r="DO133" s="10"/>
      <c r="DP133" s="10"/>
      <c r="DQ133" s="10"/>
      <c r="DR133" s="10"/>
      <c r="DS133" s="10"/>
      <c r="DT133" s="10"/>
      <c r="DU133" s="10"/>
      <c r="DV133" s="10"/>
      <c r="DW133" s="10"/>
      <c r="DX133" s="10"/>
      <c r="DY133" s="10"/>
      <c r="DZ133" s="10"/>
      <c r="EA133" s="10"/>
      <c r="EB133" s="10"/>
      <c r="EC133" s="10"/>
    </row>
    <row r="134" spans="1:133" ht="16.350000000000001" customHeight="1" x14ac:dyDescent="0.2">
      <c r="A134" s="24" t="s">
        <v>206</v>
      </c>
      <c r="B134" s="21" t="s">
        <v>392</v>
      </c>
      <c r="C134" s="24" t="s">
        <v>154</v>
      </c>
      <c r="D134" s="21" t="s">
        <v>393</v>
      </c>
      <c r="E134" s="21"/>
      <c r="F134" s="25">
        <v>15382.770000000004</v>
      </c>
      <c r="G134" s="26"/>
      <c r="H134" s="26"/>
      <c r="I134" s="27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4"/>
      <c r="AJ134" s="29"/>
      <c r="AK134" s="30"/>
      <c r="AL134" s="31"/>
      <c r="AM134" s="24"/>
      <c r="AN134" s="32"/>
      <c r="AO134" s="33"/>
      <c r="AP134" s="33"/>
      <c r="AQ134" s="34"/>
      <c r="AR134" s="35"/>
      <c r="AS134" s="36"/>
      <c r="AT134" s="37"/>
      <c r="AU134" s="35"/>
      <c r="AV134" s="38"/>
      <c r="AW134" s="39"/>
      <c r="AX134" s="40"/>
    </row>
    <row r="135" spans="1:133" ht="16.350000000000001" customHeight="1" x14ac:dyDescent="0.2">
      <c r="A135" s="24" t="s">
        <v>396</v>
      </c>
      <c r="B135" s="21" t="s">
        <v>412</v>
      </c>
      <c r="C135" s="24" t="s">
        <v>83</v>
      </c>
      <c r="D135" s="21" t="s">
        <v>395</v>
      </c>
      <c r="E135" s="21"/>
      <c r="F135" s="25">
        <v>7848.15</v>
      </c>
      <c r="G135" s="26"/>
      <c r="H135" s="26"/>
      <c r="I135" s="27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4"/>
      <c r="AJ135" s="29"/>
      <c r="AK135" s="30"/>
      <c r="AL135" s="31"/>
      <c r="AM135" s="24"/>
      <c r="AN135" s="32"/>
      <c r="AO135" s="33"/>
      <c r="AP135" s="33"/>
      <c r="AQ135" s="34"/>
      <c r="AR135" s="35"/>
      <c r="AS135" s="36"/>
      <c r="AT135" s="37"/>
      <c r="AU135" s="35"/>
      <c r="AV135" s="38"/>
      <c r="AW135" s="39"/>
      <c r="AX135" s="40"/>
    </row>
    <row r="136" spans="1:133" ht="16.350000000000001" customHeight="1" x14ac:dyDescent="0.2">
      <c r="A136" s="24" t="s">
        <v>207</v>
      </c>
      <c r="B136" s="21" t="s">
        <v>392</v>
      </c>
      <c r="C136" s="24" t="s">
        <v>208</v>
      </c>
      <c r="D136" s="21" t="s">
        <v>393</v>
      </c>
      <c r="E136" s="21"/>
      <c r="F136" s="25">
        <v>60134.619999999981</v>
      </c>
      <c r="G136" s="26"/>
      <c r="H136" s="26"/>
      <c r="I136" s="27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4"/>
      <c r="AJ136" s="29"/>
      <c r="AK136" s="30"/>
      <c r="AL136" s="31"/>
      <c r="AM136" s="24"/>
      <c r="AN136" s="32"/>
      <c r="AO136" s="33"/>
      <c r="AP136" s="33"/>
      <c r="AQ136" s="34"/>
      <c r="AR136" s="35"/>
      <c r="AS136" s="36"/>
      <c r="AT136" s="37"/>
      <c r="AU136" s="35"/>
      <c r="AV136" s="38"/>
      <c r="AW136" s="39"/>
      <c r="AX136" s="40"/>
    </row>
    <row r="137" spans="1:133" ht="16.350000000000001" customHeight="1" x14ac:dyDescent="0.2">
      <c r="A137" s="24" t="s">
        <v>209</v>
      </c>
      <c r="B137" s="21" t="s">
        <v>392</v>
      </c>
      <c r="C137" s="24" t="s">
        <v>64</v>
      </c>
      <c r="D137" s="21" t="s">
        <v>393</v>
      </c>
      <c r="E137" s="21"/>
      <c r="F137" s="25">
        <v>20121.14</v>
      </c>
      <c r="G137" s="26"/>
      <c r="H137" s="26"/>
      <c r="I137" s="27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4"/>
      <c r="AJ137" s="29"/>
      <c r="AK137" s="30"/>
      <c r="AL137" s="31"/>
      <c r="AM137" s="24"/>
      <c r="AN137" s="32"/>
      <c r="AO137" s="33"/>
      <c r="AP137" s="33"/>
      <c r="AQ137" s="34"/>
      <c r="AR137" s="35"/>
      <c r="AS137" s="36"/>
      <c r="AT137" s="37"/>
      <c r="AU137" s="35"/>
      <c r="AV137" s="38"/>
      <c r="AW137" s="39"/>
      <c r="AX137" s="40"/>
    </row>
    <row r="138" spans="1:133" ht="16.350000000000001" customHeight="1" x14ac:dyDescent="0.2">
      <c r="A138" s="24" t="s">
        <v>210</v>
      </c>
      <c r="B138" s="21" t="s">
        <v>392</v>
      </c>
      <c r="C138" s="24" t="s">
        <v>26</v>
      </c>
      <c r="D138" s="21" t="s">
        <v>393</v>
      </c>
      <c r="E138" s="21"/>
      <c r="F138" s="25">
        <v>12850.07</v>
      </c>
      <c r="G138" s="26"/>
      <c r="H138" s="26"/>
      <c r="I138" s="27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4"/>
      <c r="AJ138" s="29"/>
      <c r="AK138" s="30"/>
      <c r="AL138" s="31"/>
      <c r="AM138" s="24"/>
      <c r="AN138" s="32"/>
      <c r="AO138" s="33"/>
      <c r="AP138" s="33"/>
      <c r="AQ138" s="34"/>
      <c r="AR138" s="35"/>
      <c r="AS138" s="36"/>
      <c r="AT138" s="37"/>
      <c r="AU138" s="35"/>
      <c r="AV138" s="38"/>
      <c r="AW138" s="39"/>
      <c r="AX138" s="40"/>
    </row>
    <row r="139" spans="1:133" ht="16.350000000000001" customHeight="1" x14ac:dyDescent="0.2">
      <c r="A139" s="24" t="s">
        <v>211</v>
      </c>
      <c r="B139" s="21" t="s">
        <v>392</v>
      </c>
      <c r="C139" s="24" t="s">
        <v>212</v>
      </c>
      <c r="D139" s="21" t="s">
        <v>393</v>
      </c>
      <c r="E139" s="21"/>
      <c r="F139" s="25">
        <v>34232.51</v>
      </c>
      <c r="G139" s="26"/>
      <c r="H139" s="26"/>
      <c r="I139" s="27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4"/>
      <c r="AJ139" s="29"/>
      <c r="AK139" s="30"/>
      <c r="AL139" s="31"/>
      <c r="AM139" s="24"/>
      <c r="AN139" s="32"/>
      <c r="AO139" s="33"/>
      <c r="AP139" s="33"/>
      <c r="AQ139" s="34"/>
      <c r="AR139" s="35"/>
      <c r="AS139" s="36"/>
      <c r="AT139" s="37"/>
      <c r="AU139" s="35"/>
      <c r="AV139" s="38"/>
      <c r="AW139" s="39"/>
      <c r="AX139" s="40"/>
    </row>
    <row r="140" spans="1:133" ht="16.350000000000001" customHeight="1" x14ac:dyDescent="0.2">
      <c r="A140" s="24" t="s">
        <v>213</v>
      </c>
      <c r="B140" s="21" t="s">
        <v>392</v>
      </c>
      <c r="C140" s="24" t="s">
        <v>2</v>
      </c>
      <c r="D140" s="21" t="s">
        <v>393</v>
      </c>
      <c r="E140" s="21"/>
      <c r="F140" s="25">
        <v>12977.009999999998</v>
      </c>
      <c r="G140" s="26"/>
      <c r="H140" s="26"/>
      <c r="I140" s="27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4"/>
      <c r="AJ140" s="29"/>
      <c r="AK140" s="30"/>
      <c r="AL140" s="31"/>
      <c r="AM140" s="24"/>
      <c r="AN140" s="32"/>
      <c r="AO140" s="33"/>
      <c r="AP140" s="33"/>
      <c r="AQ140" s="34"/>
      <c r="AR140" s="35"/>
      <c r="AS140" s="36"/>
      <c r="AT140" s="37"/>
      <c r="AU140" s="35"/>
      <c r="AV140" s="38"/>
      <c r="AW140" s="39"/>
      <c r="AX140" s="40"/>
    </row>
    <row r="141" spans="1:133" ht="16.350000000000001" customHeight="1" x14ac:dyDescent="0.2">
      <c r="A141" s="24" t="s">
        <v>214</v>
      </c>
      <c r="B141" s="21" t="s">
        <v>392</v>
      </c>
      <c r="C141" s="24" t="s">
        <v>127</v>
      </c>
      <c r="D141" s="21" t="s">
        <v>393</v>
      </c>
      <c r="E141" s="21"/>
      <c r="F141" s="25">
        <v>12596.739999999996</v>
      </c>
      <c r="G141" s="26"/>
      <c r="H141" s="26"/>
      <c r="I141" s="27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4"/>
      <c r="AJ141" s="29"/>
      <c r="AK141" s="30"/>
      <c r="AL141" s="31"/>
      <c r="AM141" s="24"/>
      <c r="AN141" s="32"/>
      <c r="AO141" s="33"/>
      <c r="AP141" s="33"/>
      <c r="AQ141" s="34"/>
      <c r="AR141" s="35"/>
      <c r="AS141" s="36"/>
      <c r="AT141" s="37"/>
      <c r="AU141" s="35"/>
      <c r="AV141" s="38"/>
      <c r="AW141" s="39"/>
      <c r="AX141" s="40"/>
    </row>
    <row r="142" spans="1:133" ht="16.350000000000001" customHeight="1" x14ac:dyDescent="0.2">
      <c r="A142" s="24" t="s">
        <v>215</v>
      </c>
      <c r="B142" s="21" t="s">
        <v>392</v>
      </c>
      <c r="C142" s="24" t="s">
        <v>216</v>
      </c>
      <c r="D142" s="21" t="s">
        <v>393</v>
      </c>
      <c r="E142" s="21"/>
      <c r="F142" s="25">
        <v>17314.440000000006</v>
      </c>
      <c r="G142" s="26"/>
      <c r="H142" s="26"/>
      <c r="I142" s="27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4"/>
      <c r="AJ142" s="29"/>
      <c r="AK142" s="30"/>
      <c r="AL142" s="31"/>
      <c r="AM142" s="24"/>
      <c r="AN142" s="32"/>
      <c r="AO142" s="33"/>
      <c r="AP142" s="33"/>
      <c r="AQ142" s="34"/>
      <c r="AR142" s="35"/>
      <c r="AS142" s="36"/>
      <c r="AT142" s="37"/>
      <c r="AU142" s="35"/>
      <c r="AV142" s="38"/>
      <c r="AW142" s="39"/>
      <c r="AX142" s="40"/>
    </row>
    <row r="143" spans="1:133" ht="16.350000000000001" customHeight="1" x14ac:dyDescent="0.2">
      <c r="A143" s="24" t="s">
        <v>217</v>
      </c>
      <c r="B143" s="21" t="s">
        <v>392</v>
      </c>
      <c r="C143" s="24" t="s">
        <v>105</v>
      </c>
      <c r="D143" s="21" t="s">
        <v>393</v>
      </c>
      <c r="E143" s="21"/>
      <c r="F143" s="25">
        <v>21932.950000000004</v>
      </c>
      <c r="G143" s="26"/>
      <c r="H143" s="26"/>
      <c r="I143" s="27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4"/>
      <c r="AJ143" s="29"/>
      <c r="AK143" s="30"/>
      <c r="AL143" s="31"/>
      <c r="AM143" s="24"/>
      <c r="AN143" s="32"/>
      <c r="AO143" s="33"/>
      <c r="AP143" s="33"/>
      <c r="AQ143" s="34"/>
      <c r="AR143" s="35"/>
      <c r="AS143" s="36"/>
      <c r="AT143" s="37"/>
      <c r="AU143" s="35"/>
      <c r="AV143" s="38"/>
      <c r="AW143" s="39"/>
      <c r="AX143" s="40"/>
    </row>
    <row r="144" spans="1:133" ht="16.350000000000001" customHeight="1" x14ac:dyDescent="0.2">
      <c r="A144" s="24" t="s">
        <v>218</v>
      </c>
      <c r="B144" s="21" t="s">
        <v>392</v>
      </c>
      <c r="C144" s="24" t="s">
        <v>219</v>
      </c>
      <c r="D144" s="21" t="s">
        <v>393</v>
      </c>
      <c r="E144" s="21"/>
      <c r="F144" s="25">
        <v>43761.509999999987</v>
      </c>
      <c r="G144" s="26"/>
      <c r="H144" s="26"/>
      <c r="I144" s="27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4"/>
      <c r="AJ144" s="29"/>
      <c r="AK144" s="30"/>
      <c r="AL144" s="31"/>
      <c r="AM144" s="24"/>
      <c r="AN144" s="32"/>
      <c r="AO144" s="33"/>
      <c r="AP144" s="33"/>
      <c r="AQ144" s="34"/>
      <c r="AR144" s="35"/>
      <c r="AS144" s="36"/>
      <c r="AT144" s="37"/>
      <c r="AU144" s="35"/>
      <c r="AV144" s="38"/>
      <c r="AW144" s="39"/>
      <c r="AX144" s="40"/>
    </row>
    <row r="145" spans="1:133" ht="16.350000000000001" customHeight="1" x14ac:dyDescent="0.2">
      <c r="A145" s="24" t="s">
        <v>220</v>
      </c>
      <c r="B145" s="21" t="s">
        <v>392</v>
      </c>
      <c r="C145" s="24" t="s">
        <v>221</v>
      </c>
      <c r="D145" s="21" t="s">
        <v>393</v>
      </c>
      <c r="E145" s="21"/>
      <c r="F145" s="25">
        <v>20716.020000000004</v>
      </c>
      <c r="G145" s="26"/>
      <c r="H145" s="26"/>
      <c r="I145" s="27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4"/>
      <c r="AJ145" s="29"/>
      <c r="AK145" s="30"/>
      <c r="AL145" s="31"/>
      <c r="AM145" s="24"/>
      <c r="AN145" s="32"/>
      <c r="AO145" s="33"/>
      <c r="AP145" s="33"/>
      <c r="AQ145" s="34"/>
      <c r="AR145" s="35"/>
      <c r="AS145" s="36"/>
      <c r="AT145" s="37"/>
      <c r="AU145" s="35"/>
      <c r="AV145" s="38"/>
      <c r="AW145" s="39"/>
      <c r="AX145" s="40"/>
    </row>
    <row r="146" spans="1:133" ht="16.350000000000001" customHeight="1" x14ac:dyDescent="0.2">
      <c r="A146" s="24" t="s">
        <v>222</v>
      </c>
      <c r="B146" s="21" t="s">
        <v>401</v>
      </c>
      <c r="C146" s="24" t="s">
        <v>156</v>
      </c>
      <c r="D146" s="21" t="s">
        <v>393</v>
      </c>
      <c r="E146" s="21"/>
      <c r="F146" s="25">
        <v>11723.17</v>
      </c>
      <c r="G146" s="26"/>
      <c r="H146" s="26"/>
      <c r="I146" s="27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4"/>
      <c r="AJ146" s="29"/>
      <c r="AK146" s="30"/>
      <c r="AL146" s="31"/>
      <c r="AM146" s="24"/>
      <c r="AN146" s="32"/>
      <c r="AO146" s="33"/>
      <c r="AP146" s="33"/>
      <c r="AQ146" s="34"/>
      <c r="AR146" s="35"/>
      <c r="AS146" s="36"/>
      <c r="AT146" s="37"/>
      <c r="AU146" s="35"/>
      <c r="AV146" s="38"/>
      <c r="AW146" s="39"/>
      <c r="AX146" s="40"/>
    </row>
    <row r="147" spans="1:133" ht="16.350000000000001" customHeight="1" x14ac:dyDescent="0.2">
      <c r="A147" s="24" t="s">
        <v>223</v>
      </c>
      <c r="B147" s="21" t="s">
        <v>392</v>
      </c>
      <c r="C147" s="24" t="s">
        <v>224</v>
      </c>
      <c r="D147" s="21" t="s">
        <v>393</v>
      </c>
      <c r="E147" s="21"/>
      <c r="F147" s="25">
        <v>24626.680000000004</v>
      </c>
      <c r="G147" s="26"/>
      <c r="H147" s="26"/>
      <c r="I147" s="27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4"/>
      <c r="AJ147" s="29"/>
      <c r="AK147" s="30"/>
      <c r="AL147" s="31"/>
      <c r="AM147" s="24"/>
      <c r="AN147" s="32"/>
      <c r="AO147" s="33"/>
      <c r="AP147" s="33"/>
      <c r="AQ147" s="34"/>
      <c r="AR147" s="35"/>
      <c r="AS147" s="36"/>
      <c r="AT147" s="37"/>
      <c r="AU147" s="35"/>
      <c r="AV147" s="38"/>
      <c r="AW147" s="39"/>
      <c r="AX147" s="40"/>
    </row>
    <row r="148" spans="1:133" ht="16.350000000000001" customHeight="1" x14ac:dyDescent="0.2">
      <c r="A148" s="24" t="s">
        <v>225</v>
      </c>
      <c r="B148" s="21" t="s">
        <v>392</v>
      </c>
      <c r="C148" s="24" t="s">
        <v>24</v>
      </c>
      <c r="D148" s="21" t="s">
        <v>393</v>
      </c>
      <c r="E148" s="21"/>
      <c r="F148" s="25">
        <v>25218.959999999992</v>
      </c>
      <c r="G148" s="26"/>
      <c r="H148" s="26"/>
      <c r="I148" s="27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4"/>
      <c r="AJ148" s="29"/>
      <c r="AK148" s="30"/>
      <c r="AL148" s="31"/>
      <c r="AM148" s="24"/>
      <c r="AN148" s="32"/>
      <c r="AO148" s="33"/>
      <c r="AP148" s="33"/>
      <c r="AQ148" s="34"/>
      <c r="AR148" s="35"/>
      <c r="AS148" s="36"/>
      <c r="AT148" s="37"/>
      <c r="AU148" s="35"/>
      <c r="AV148" s="38"/>
      <c r="AW148" s="39"/>
      <c r="AX148" s="40"/>
    </row>
    <row r="149" spans="1:133" ht="16.350000000000001" customHeight="1" x14ac:dyDescent="0.2">
      <c r="A149" s="24" t="s">
        <v>226</v>
      </c>
      <c r="B149" s="21" t="s">
        <v>392</v>
      </c>
      <c r="C149" s="24" t="s">
        <v>227</v>
      </c>
      <c r="D149" s="21" t="s">
        <v>393</v>
      </c>
      <c r="E149" s="21"/>
      <c r="F149" s="25">
        <v>33575.360000000001</v>
      </c>
      <c r="G149" s="26"/>
      <c r="H149" s="26"/>
      <c r="I149" s="27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4"/>
      <c r="AJ149" s="29"/>
      <c r="AK149" s="30"/>
      <c r="AL149" s="31"/>
      <c r="AM149" s="24"/>
      <c r="AN149" s="32"/>
      <c r="AO149" s="33"/>
      <c r="AP149" s="33"/>
      <c r="AQ149" s="34"/>
      <c r="AR149" s="35"/>
      <c r="AS149" s="36"/>
      <c r="AT149" s="37"/>
      <c r="AU149" s="35"/>
      <c r="AV149" s="38"/>
      <c r="AW149" s="39"/>
      <c r="AX149" s="40"/>
    </row>
    <row r="150" spans="1:133" ht="16.350000000000001" customHeight="1" x14ac:dyDescent="0.2">
      <c r="A150" s="24" t="s">
        <v>228</v>
      </c>
      <c r="B150" s="21" t="s">
        <v>392</v>
      </c>
      <c r="C150" s="24" t="s">
        <v>66</v>
      </c>
      <c r="D150" s="21" t="s">
        <v>393</v>
      </c>
      <c r="E150" s="21"/>
      <c r="F150" s="25">
        <v>17487.080000000002</v>
      </c>
      <c r="G150" s="26"/>
      <c r="H150" s="26"/>
      <c r="I150" s="27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4"/>
      <c r="AJ150" s="29"/>
      <c r="AK150" s="30"/>
      <c r="AL150" s="31"/>
      <c r="AM150" s="24"/>
      <c r="AN150" s="32"/>
      <c r="AO150" s="33"/>
      <c r="AP150" s="33"/>
      <c r="AQ150" s="34"/>
      <c r="AR150" s="35"/>
      <c r="AS150" s="36"/>
      <c r="AT150" s="37"/>
      <c r="AU150" s="35"/>
      <c r="AV150" s="38"/>
      <c r="AW150" s="39"/>
      <c r="AX150" s="40"/>
    </row>
    <row r="151" spans="1:133" ht="16.350000000000001" customHeight="1" x14ac:dyDescent="0.2">
      <c r="A151" s="24" t="s">
        <v>229</v>
      </c>
      <c r="B151" s="21" t="s">
        <v>392</v>
      </c>
      <c r="C151" s="24" t="s">
        <v>230</v>
      </c>
      <c r="D151" s="21" t="s">
        <v>393</v>
      </c>
      <c r="E151" s="21"/>
      <c r="F151" s="25">
        <v>54292.159999999996</v>
      </c>
      <c r="G151" s="26"/>
      <c r="H151" s="26"/>
      <c r="I151" s="27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4"/>
      <c r="AJ151" s="29"/>
      <c r="AK151" s="30"/>
      <c r="AL151" s="31"/>
      <c r="AM151" s="24"/>
      <c r="AN151" s="32"/>
      <c r="AO151" s="33"/>
      <c r="AP151" s="33"/>
      <c r="AQ151" s="34"/>
      <c r="AR151" s="35"/>
      <c r="AS151" s="36"/>
      <c r="AT151" s="37"/>
      <c r="AU151" s="35"/>
      <c r="AV151" s="38"/>
      <c r="AW151" s="39"/>
      <c r="AX151" s="40"/>
      <c r="BA151" s="41"/>
      <c r="BB151" s="41"/>
      <c r="BC151" s="41"/>
      <c r="BD151" s="41"/>
      <c r="BE151" s="41"/>
      <c r="BF151" s="41"/>
      <c r="BG151" s="41"/>
      <c r="BH151" s="41"/>
      <c r="BI151" s="41"/>
      <c r="BK151" s="41"/>
      <c r="BL151" s="41"/>
      <c r="BM151" s="41"/>
      <c r="BN151" s="41"/>
      <c r="BO151" s="41"/>
      <c r="BP151" s="41"/>
      <c r="BQ151" s="41"/>
      <c r="BR151" s="41"/>
      <c r="BS151" s="41"/>
      <c r="BT151" s="41"/>
      <c r="BU151" s="41"/>
      <c r="BV151" s="41"/>
      <c r="BW151" s="41"/>
      <c r="BX151" s="41"/>
      <c r="BY151" s="41"/>
      <c r="BZ151" s="41"/>
      <c r="CA151" s="41"/>
      <c r="CB151" s="41"/>
      <c r="CC151" s="41"/>
      <c r="CD151" s="41"/>
      <c r="CE151" s="41"/>
      <c r="CF151" s="41"/>
      <c r="CG151" s="41"/>
      <c r="CH151" s="41"/>
    </row>
    <row r="152" spans="1:133" s="12" customFormat="1" ht="16.350000000000001" customHeight="1" x14ac:dyDescent="0.2">
      <c r="A152" s="24" t="s">
        <v>231</v>
      </c>
      <c r="B152" s="21" t="s">
        <v>392</v>
      </c>
      <c r="C152" s="24" t="s">
        <v>232</v>
      </c>
      <c r="D152" s="21" t="s">
        <v>393</v>
      </c>
      <c r="E152" s="21"/>
      <c r="F152" s="25">
        <v>48941.619999999981</v>
      </c>
      <c r="G152" s="26"/>
      <c r="H152" s="26"/>
      <c r="I152" s="27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4"/>
      <c r="AJ152" s="29"/>
      <c r="AK152" s="30"/>
      <c r="AL152" s="31"/>
      <c r="AM152" s="24"/>
      <c r="AN152" s="32"/>
      <c r="AO152" s="33"/>
      <c r="AP152" s="33"/>
      <c r="AQ152" s="34"/>
      <c r="AR152" s="35"/>
      <c r="AS152" s="36"/>
      <c r="AT152" s="37"/>
      <c r="AU152" s="35"/>
      <c r="AV152" s="38"/>
      <c r="AW152" s="39"/>
      <c r="AX152" s="4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  <c r="BV152" s="10"/>
      <c r="BW152" s="10"/>
      <c r="BX152" s="10"/>
      <c r="BY152" s="10"/>
      <c r="BZ152" s="10"/>
      <c r="CA152" s="10"/>
      <c r="CB152" s="10"/>
      <c r="CC152" s="10"/>
      <c r="CD152" s="10"/>
      <c r="CE152" s="10"/>
      <c r="CF152" s="10"/>
      <c r="CG152" s="10"/>
      <c r="CH152" s="10"/>
      <c r="CI152" s="10"/>
      <c r="CJ152" s="10"/>
      <c r="CK152" s="10"/>
      <c r="CL152" s="10"/>
      <c r="CM152" s="10"/>
      <c r="CN152" s="10"/>
      <c r="CO152" s="10"/>
      <c r="CP152" s="10"/>
      <c r="CQ152" s="10"/>
      <c r="CR152" s="10"/>
      <c r="CS152" s="10"/>
      <c r="CT152" s="10"/>
      <c r="CU152" s="10"/>
      <c r="CV152" s="10"/>
      <c r="CW152" s="10"/>
      <c r="CX152" s="10"/>
      <c r="CY152" s="10"/>
      <c r="CZ152" s="10"/>
      <c r="DA152" s="10"/>
      <c r="DB152" s="10"/>
      <c r="DC152" s="10"/>
      <c r="DD152" s="10"/>
      <c r="DE152" s="10"/>
      <c r="DF152" s="10"/>
      <c r="DG152" s="10"/>
      <c r="DH152" s="10"/>
      <c r="DI152" s="10"/>
      <c r="DJ152" s="10"/>
      <c r="DK152" s="10"/>
      <c r="DL152" s="10"/>
      <c r="DM152" s="10"/>
      <c r="DN152" s="10"/>
      <c r="DO152" s="10"/>
      <c r="DP152" s="10"/>
      <c r="DQ152" s="10"/>
      <c r="DR152" s="10"/>
      <c r="DS152" s="10"/>
      <c r="DT152" s="10"/>
      <c r="DU152" s="10"/>
      <c r="DV152" s="10"/>
      <c r="DW152" s="10"/>
      <c r="DX152" s="10"/>
      <c r="DY152" s="10"/>
      <c r="DZ152" s="10"/>
      <c r="EA152" s="10"/>
      <c r="EB152" s="10"/>
      <c r="EC152" s="10"/>
    </row>
    <row r="153" spans="1:133" ht="16.350000000000001" customHeight="1" x14ac:dyDescent="0.2">
      <c r="A153" s="24" t="s">
        <v>233</v>
      </c>
      <c r="B153" s="21" t="s">
        <v>392</v>
      </c>
      <c r="C153" s="24" t="s">
        <v>8</v>
      </c>
      <c r="D153" s="21" t="s">
        <v>393</v>
      </c>
      <c r="E153" s="21"/>
      <c r="F153" s="25">
        <v>26476.709999999992</v>
      </c>
      <c r="G153" s="26"/>
      <c r="H153" s="26"/>
      <c r="I153" s="27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4"/>
      <c r="AJ153" s="29"/>
      <c r="AK153" s="30"/>
      <c r="AL153" s="31"/>
      <c r="AM153" s="24"/>
      <c r="AN153" s="32"/>
      <c r="AO153" s="33"/>
      <c r="AP153" s="33"/>
      <c r="AQ153" s="34"/>
      <c r="AR153" s="35"/>
      <c r="AS153" s="36"/>
      <c r="AT153" s="37"/>
      <c r="AU153" s="35"/>
      <c r="AV153" s="38"/>
      <c r="AW153" s="39"/>
      <c r="AX153" s="40"/>
    </row>
    <row r="154" spans="1:133" ht="16.350000000000001" customHeight="1" x14ac:dyDescent="0.2">
      <c r="A154" s="24" t="s">
        <v>234</v>
      </c>
      <c r="B154" s="21" t="s">
        <v>392</v>
      </c>
      <c r="C154" s="24" t="s">
        <v>235</v>
      </c>
      <c r="D154" s="21" t="s">
        <v>393</v>
      </c>
      <c r="E154" s="21"/>
      <c r="F154" s="25">
        <v>43868.889999999992</v>
      </c>
      <c r="G154" s="26"/>
      <c r="H154" s="26"/>
      <c r="I154" s="27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4"/>
      <c r="AJ154" s="29"/>
      <c r="AK154" s="30"/>
      <c r="AL154" s="31"/>
      <c r="AM154" s="24"/>
      <c r="AN154" s="32"/>
      <c r="AO154" s="33"/>
      <c r="AP154" s="33"/>
      <c r="AQ154" s="34"/>
      <c r="AR154" s="35"/>
      <c r="AS154" s="36"/>
      <c r="AT154" s="37"/>
      <c r="AU154" s="35"/>
      <c r="AV154" s="38"/>
      <c r="AW154" s="39"/>
      <c r="AX154" s="40"/>
    </row>
    <row r="155" spans="1:133" ht="16.350000000000001" customHeight="1" x14ac:dyDescent="0.2">
      <c r="A155" s="24" t="s">
        <v>236</v>
      </c>
      <c r="B155" s="21" t="s">
        <v>392</v>
      </c>
      <c r="C155" s="24" t="s">
        <v>2</v>
      </c>
      <c r="D155" s="21" t="s">
        <v>393</v>
      </c>
      <c r="E155" s="21"/>
      <c r="F155" s="25">
        <v>13246.269999999999</v>
      </c>
      <c r="G155" s="26"/>
      <c r="H155" s="26"/>
      <c r="I155" s="27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4"/>
      <c r="AJ155" s="29"/>
      <c r="AK155" s="30"/>
      <c r="AL155" s="31"/>
      <c r="AM155" s="24"/>
      <c r="AN155" s="32"/>
      <c r="AO155" s="33"/>
      <c r="AP155" s="33"/>
      <c r="AQ155" s="34"/>
      <c r="AR155" s="35"/>
      <c r="AS155" s="36"/>
      <c r="AT155" s="37"/>
      <c r="AU155" s="35"/>
      <c r="AV155" s="38"/>
      <c r="AW155" s="39"/>
      <c r="AX155" s="40"/>
      <c r="AZ155" s="41"/>
    </row>
    <row r="156" spans="1:133" ht="16.350000000000001" customHeight="1" x14ac:dyDescent="0.2">
      <c r="A156" s="24" t="s">
        <v>237</v>
      </c>
      <c r="B156" s="21" t="s">
        <v>392</v>
      </c>
      <c r="C156" s="24" t="s">
        <v>26</v>
      </c>
      <c r="D156" s="21" t="s">
        <v>393</v>
      </c>
      <c r="E156" s="21"/>
      <c r="F156" s="25">
        <v>13236.649999999998</v>
      </c>
      <c r="G156" s="26"/>
      <c r="H156" s="26"/>
      <c r="I156" s="27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4"/>
      <c r="AJ156" s="29"/>
      <c r="AK156" s="30"/>
      <c r="AL156" s="31"/>
      <c r="AM156" s="24"/>
      <c r="AN156" s="32"/>
      <c r="AO156" s="33"/>
      <c r="AP156" s="33"/>
      <c r="AQ156" s="34"/>
      <c r="AR156" s="35"/>
      <c r="AS156" s="36"/>
      <c r="AT156" s="37"/>
      <c r="AU156" s="35"/>
      <c r="AV156" s="38"/>
      <c r="AW156" s="39"/>
      <c r="AX156" s="40"/>
    </row>
    <row r="157" spans="1:133" ht="16.350000000000001" customHeight="1" x14ac:dyDescent="0.2">
      <c r="A157" s="24" t="s">
        <v>238</v>
      </c>
      <c r="B157" s="21" t="s">
        <v>392</v>
      </c>
      <c r="C157" s="24" t="s">
        <v>239</v>
      </c>
      <c r="D157" s="21" t="s">
        <v>393</v>
      </c>
      <c r="E157" s="21"/>
      <c r="F157" s="25">
        <v>19862.830000000002</v>
      </c>
      <c r="G157" s="26"/>
      <c r="H157" s="26"/>
      <c r="I157" s="27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4"/>
      <c r="AJ157" s="29"/>
      <c r="AK157" s="30"/>
      <c r="AL157" s="31"/>
      <c r="AM157" s="24"/>
      <c r="AN157" s="32"/>
      <c r="AO157" s="33"/>
      <c r="AP157" s="33"/>
      <c r="AQ157" s="34"/>
      <c r="AR157" s="35"/>
      <c r="AS157" s="36"/>
      <c r="AT157" s="37"/>
      <c r="AU157" s="35"/>
      <c r="AV157" s="38"/>
      <c r="AW157" s="39"/>
      <c r="AX157" s="40"/>
    </row>
    <row r="158" spans="1:133" ht="16.350000000000001" customHeight="1" x14ac:dyDescent="0.2">
      <c r="A158" s="24" t="s">
        <v>240</v>
      </c>
      <c r="B158" s="21" t="s">
        <v>392</v>
      </c>
      <c r="C158" s="24" t="s">
        <v>241</v>
      </c>
      <c r="D158" s="21" t="s">
        <v>393</v>
      </c>
      <c r="E158" s="21"/>
      <c r="F158" s="25">
        <v>23014.94000000001</v>
      </c>
      <c r="G158" s="26"/>
      <c r="H158" s="26"/>
      <c r="I158" s="27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4"/>
      <c r="AJ158" s="29"/>
      <c r="AK158" s="30"/>
      <c r="AL158" s="31"/>
      <c r="AM158" s="24"/>
      <c r="AN158" s="32"/>
      <c r="AO158" s="33"/>
      <c r="AP158" s="33"/>
      <c r="AQ158" s="34"/>
      <c r="AR158" s="35"/>
      <c r="AS158" s="36"/>
      <c r="AT158" s="37"/>
      <c r="AU158" s="35"/>
      <c r="AV158" s="38"/>
      <c r="AW158" s="39"/>
      <c r="AX158" s="40"/>
    </row>
    <row r="159" spans="1:133" ht="16.350000000000001" customHeight="1" x14ac:dyDescent="0.2">
      <c r="A159" s="24" t="s">
        <v>242</v>
      </c>
      <c r="B159" s="21" t="s">
        <v>392</v>
      </c>
      <c r="C159" s="24" t="s">
        <v>73</v>
      </c>
      <c r="D159" s="21" t="s">
        <v>393</v>
      </c>
      <c r="E159" s="21"/>
      <c r="F159" s="25">
        <v>14825.67</v>
      </c>
      <c r="G159" s="26"/>
      <c r="H159" s="26"/>
      <c r="I159" s="27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4"/>
      <c r="AJ159" s="29"/>
      <c r="AK159" s="30"/>
      <c r="AL159" s="31"/>
      <c r="AM159" s="24"/>
      <c r="AN159" s="32"/>
      <c r="AO159" s="33"/>
      <c r="AP159" s="33"/>
      <c r="AQ159" s="34"/>
      <c r="AR159" s="35"/>
      <c r="AS159" s="36"/>
      <c r="AT159" s="37"/>
      <c r="AU159" s="35"/>
      <c r="AV159" s="38"/>
      <c r="AW159" s="39"/>
      <c r="AX159" s="40"/>
    </row>
    <row r="160" spans="1:133" ht="16.350000000000001" customHeight="1" x14ac:dyDescent="0.2">
      <c r="A160" s="24" t="s">
        <v>243</v>
      </c>
      <c r="B160" s="21" t="s">
        <v>392</v>
      </c>
      <c r="C160" s="24" t="s">
        <v>83</v>
      </c>
      <c r="D160" s="21" t="s">
        <v>393</v>
      </c>
      <c r="E160" s="21"/>
      <c r="F160" s="25">
        <v>13250.119999999999</v>
      </c>
      <c r="G160" s="26"/>
      <c r="H160" s="26"/>
      <c r="I160" s="27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4"/>
      <c r="AJ160" s="29"/>
      <c r="AK160" s="30"/>
      <c r="AL160" s="31"/>
      <c r="AM160" s="24"/>
      <c r="AN160" s="32"/>
      <c r="AO160" s="33"/>
      <c r="AP160" s="33"/>
      <c r="AQ160" s="34"/>
      <c r="AR160" s="35"/>
      <c r="AS160" s="36"/>
      <c r="AT160" s="37"/>
      <c r="AU160" s="35"/>
      <c r="AV160" s="38"/>
      <c r="AW160" s="39"/>
      <c r="AX160" s="40"/>
    </row>
    <row r="161" spans="1:133" ht="16.350000000000001" customHeight="1" x14ac:dyDescent="0.2">
      <c r="A161" s="24" t="s">
        <v>244</v>
      </c>
      <c r="B161" s="21" t="s">
        <v>392</v>
      </c>
      <c r="C161" s="24" t="s">
        <v>245</v>
      </c>
      <c r="D161" s="21" t="s">
        <v>393</v>
      </c>
      <c r="E161" s="21"/>
      <c r="F161" s="25">
        <v>20830.680000000004</v>
      </c>
      <c r="G161" s="26"/>
      <c r="H161" s="26"/>
      <c r="I161" s="27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4"/>
      <c r="AJ161" s="29"/>
      <c r="AK161" s="30"/>
      <c r="AL161" s="31"/>
      <c r="AM161" s="24"/>
      <c r="AN161" s="32"/>
      <c r="AO161" s="33"/>
      <c r="AP161" s="33"/>
      <c r="AQ161" s="34"/>
      <c r="AR161" s="35"/>
      <c r="AS161" s="36"/>
      <c r="AT161" s="37"/>
      <c r="AU161" s="35"/>
      <c r="AV161" s="38"/>
      <c r="AW161" s="39"/>
      <c r="AX161" s="40"/>
    </row>
    <row r="162" spans="1:133" s="41" customFormat="1" ht="16.350000000000001" customHeight="1" x14ac:dyDescent="0.2">
      <c r="A162" s="24" t="s">
        <v>246</v>
      </c>
      <c r="B162" s="21" t="s">
        <v>392</v>
      </c>
      <c r="C162" s="24" t="s">
        <v>247</v>
      </c>
      <c r="D162" s="21" t="s">
        <v>393</v>
      </c>
      <c r="E162" s="21"/>
      <c r="F162" s="25">
        <v>52037.959999999985</v>
      </c>
      <c r="G162" s="26"/>
      <c r="H162" s="26"/>
      <c r="I162" s="27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4"/>
      <c r="AJ162" s="29"/>
      <c r="AK162" s="30"/>
      <c r="AL162" s="31"/>
      <c r="AM162" s="24"/>
      <c r="AN162" s="32"/>
      <c r="AO162" s="33"/>
      <c r="AP162" s="33"/>
      <c r="AQ162" s="34"/>
      <c r="AR162" s="35"/>
      <c r="AS162" s="36"/>
      <c r="AT162" s="37"/>
      <c r="AU162" s="35"/>
      <c r="AV162" s="38"/>
      <c r="AW162" s="39"/>
      <c r="AX162" s="4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  <c r="BV162" s="10"/>
      <c r="BW162" s="10"/>
      <c r="BX162" s="10"/>
      <c r="BY162" s="10"/>
      <c r="BZ162" s="10"/>
      <c r="CA162" s="10"/>
      <c r="CB162" s="10"/>
      <c r="CC162" s="10"/>
      <c r="CD162" s="10"/>
      <c r="CE162" s="10"/>
      <c r="CF162" s="10"/>
      <c r="CG162" s="10"/>
      <c r="CH162" s="10"/>
      <c r="CI162" s="10"/>
      <c r="CJ162" s="10"/>
      <c r="CK162" s="10"/>
      <c r="CL162" s="10"/>
      <c r="CM162" s="10"/>
      <c r="CN162" s="10"/>
      <c r="CO162" s="10"/>
      <c r="CP162" s="10"/>
      <c r="CQ162" s="10"/>
      <c r="CR162" s="10"/>
      <c r="CS162" s="10"/>
      <c r="CT162" s="10"/>
      <c r="CU162" s="10"/>
      <c r="CV162" s="10"/>
      <c r="CW162" s="10"/>
      <c r="CX162" s="10"/>
      <c r="CY162" s="10"/>
      <c r="CZ162" s="10"/>
      <c r="DA162" s="10"/>
      <c r="DB162" s="10"/>
      <c r="DC162" s="10"/>
      <c r="DD162" s="10"/>
      <c r="DE162" s="10"/>
      <c r="DF162" s="10"/>
      <c r="DG162" s="10"/>
      <c r="DH162" s="10"/>
      <c r="DI162" s="10"/>
      <c r="DJ162" s="10"/>
      <c r="DK162" s="10"/>
      <c r="DL162" s="10"/>
      <c r="DM162" s="10"/>
      <c r="DN162" s="10"/>
      <c r="DO162" s="10"/>
      <c r="DP162" s="10"/>
      <c r="DQ162" s="10"/>
      <c r="DR162" s="10"/>
      <c r="DS162" s="10"/>
      <c r="DT162" s="10"/>
      <c r="DU162" s="10"/>
      <c r="DV162" s="10"/>
      <c r="DW162" s="10"/>
      <c r="DX162" s="10"/>
      <c r="DY162" s="10"/>
      <c r="DZ162" s="10"/>
      <c r="EA162" s="10"/>
      <c r="EB162" s="10"/>
      <c r="EC162" s="10"/>
    </row>
    <row r="163" spans="1:133" ht="16.350000000000001" customHeight="1" x14ac:dyDescent="0.2">
      <c r="A163" s="24" t="s">
        <v>248</v>
      </c>
      <c r="B163" s="21" t="s">
        <v>392</v>
      </c>
      <c r="C163" s="24" t="s">
        <v>249</v>
      </c>
      <c r="D163" s="21" t="s">
        <v>393</v>
      </c>
      <c r="E163" s="21"/>
      <c r="F163" s="25">
        <v>36489.83</v>
      </c>
      <c r="G163" s="26"/>
      <c r="H163" s="26"/>
      <c r="I163" s="27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4"/>
      <c r="AJ163" s="29"/>
      <c r="AK163" s="30"/>
      <c r="AL163" s="31"/>
      <c r="AM163" s="24"/>
      <c r="AN163" s="32"/>
      <c r="AO163" s="33"/>
      <c r="AP163" s="33"/>
      <c r="AQ163" s="34"/>
      <c r="AR163" s="35"/>
      <c r="AS163" s="36"/>
      <c r="AT163" s="37"/>
      <c r="AU163" s="35"/>
      <c r="AV163" s="38"/>
      <c r="AW163" s="39"/>
      <c r="AX163" s="40"/>
    </row>
    <row r="164" spans="1:133" s="41" customFormat="1" ht="16.350000000000001" customHeight="1" x14ac:dyDescent="0.2">
      <c r="A164" s="24" t="s">
        <v>250</v>
      </c>
      <c r="B164" s="21" t="s">
        <v>392</v>
      </c>
      <c r="C164" s="24" t="s">
        <v>239</v>
      </c>
      <c r="D164" s="21" t="s">
        <v>393</v>
      </c>
      <c r="E164" s="21"/>
      <c r="F164" s="25">
        <v>18430.100000000006</v>
      </c>
      <c r="G164" s="26"/>
      <c r="H164" s="26"/>
      <c r="I164" s="27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4"/>
      <c r="AJ164" s="29"/>
      <c r="AK164" s="30"/>
      <c r="AL164" s="31"/>
      <c r="AM164" s="24"/>
      <c r="AN164" s="32"/>
      <c r="AO164" s="33"/>
      <c r="AP164" s="33"/>
      <c r="AQ164" s="34"/>
      <c r="AR164" s="35"/>
      <c r="AS164" s="36"/>
      <c r="AT164" s="37"/>
      <c r="AU164" s="35"/>
      <c r="AV164" s="38"/>
      <c r="AW164" s="39"/>
      <c r="AX164" s="40"/>
      <c r="AY164" s="10"/>
      <c r="AZ164" s="10"/>
      <c r="BJ164" s="10"/>
      <c r="CD164" s="10"/>
      <c r="CE164" s="10"/>
      <c r="CF164" s="10"/>
      <c r="CG164" s="10"/>
      <c r="CH164" s="10"/>
      <c r="CI164" s="10"/>
      <c r="CJ164" s="10"/>
      <c r="CK164" s="10"/>
      <c r="CL164" s="10"/>
      <c r="CM164" s="10"/>
      <c r="CN164" s="10"/>
      <c r="CO164" s="10"/>
      <c r="CP164" s="10"/>
      <c r="CQ164" s="10"/>
      <c r="CR164" s="10"/>
      <c r="CS164" s="10"/>
      <c r="CT164" s="10"/>
      <c r="CU164" s="10"/>
      <c r="CV164" s="10"/>
      <c r="CW164" s="10"/>
      <c r="CX164" s="10"/>
      <c r="CY164" s="10"/>
      <c r="CZ164" s="10"/>
      <c r="DA164" s="10"/>
      <c r="DB164" s="10"/>
      <c r="DC164" s="10"/>
      <c r="DD164" s="10"/>
      <c r="DE164" s="10"/>
      <c r="DF164" s="10"/>
      <c r="DG164" s="10"/>
      <c r="DH164" s="10"/>
      <c r="DI164" s="10"/>
      <c r="DJ164" s="10"/>
      <c r="DK164" s="10"/>
      <c r="DL164" s="10"/>
      <c r="DM164" s="10"/>
      <c r="DN164" s="10"/>
      <c r="DO164" s="10"/>
      <c r="DP164" s="10"/>
      <c r="DQ164" s="10"/>
      <c r="DR164" s="10"/>
      <c r="DS164" s="10"/>
      <c r="DT164" s="10"/>
      <c r="DU164" s="10"/>
      <c r="DV164" s="10"/>
      <c r="DW164" s="10"/>
      <c r="DX164" s="10"/>
      <c r="DY164" s="10"/>
      <c r="DZ164" s="10"/>
      <c r="EA164" s="10"/>
      <c r="EB164" s="10"/>
      <c r="EC164" s="10"/>
    </row>
    <row r="165" spans="1:133" ht="16.350000000000001" customHeight="1" x14ac:dyDescent="0.2">
      <c r="A165" s="24" t="s">
        <v>251</v>
      </c>
      <c r="B165" s="21" t="s">
        <v>392</v>
      </c>
      <c r="C165" s="24" t="s">
        <v>98</v>
      </c>
      <c r="D165" s="21" t="s">
        <v>393</v>
      </c>
      <c r="E165" s="21"/>
      <c r="F165" s="25">
        <v>19250.140000000003</v>
      </c>
      <c r="G165" s="26"/>
      <c r="H165" s="26"/>
      <c r="I165" s="27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4"/>
      <c r="AJ165" s="29"/>
      <c r="AK165" s="30"/>
      <c r="AL165" s="31"/>
      <c r="AM165" s="24"/>
      <c r="AN165" s="32"/>
      <c r="AO165" s="33"/>
      <c r="AP165" s="33"/>
      <c r="AQ165" s="34"/>
      <c r="AR165" s="35"/>
      <c r="AS165" s="36"/>
      <c r="AT165" s="37"/>
      <c r="AU165" s="35"/>
      <c r="AV165" s="38"/>
      <c r="AW165" s="39"/>
      <c r="AX165" s="40"/>
    </row>
    <row r="166" spans="1:133" ht="16.350000000000001" customHeight="1" x14ac:dyDescent="0.2">
      <c r="A166" s="24" t="s">
        <v>252</v>
      </c>
      <c r="B166" s="21" t="s">
        <v>392</v>
      </c>
      <c r="C166" s="24" t="s">
        <v>253</v>
      </c>
      <c r="D166" s="21" t="s">
        <v>393</v>
      </c>
      <c r="E166" s="21"/>
      <c r="F166" s="25">
        <v>18076.370000000003</v>
      </c>
      <c r="G166" s="26"/>
      <c r="H166" s="26"/>
      <c r="I166" s="27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4"/>
      <c r="AJ166" s="29"/>
      <c r="AK166" s="30"/>
      <c r="AL166" s="31"/>
      <c r="AM166" s="24"/>
      <c r="AN166" s="32"/>
      <c r="AO166" s="33"/>
      <c r="AP166" s="33"/>
      <c r="AQ166" s="34"/>
      <c r="AR166" s="35"/>
      <c r="AS166" s="36"/>
      <c r="AT166" s="37"/>
      <c r="AU166" s="35"/>
      <c r="AV166" s="38"/>
      <c r="AW166" s="39"/>
      <c r="AX166" s="40"/>
    </row>
    <row r="167" spans="1:133" ht="16.350000000000001" customHeight="1" x14ac:dyDescent="0.2">
      <c r="A167" s="24" t="s">
        <v>254</v>
      </c>
      <c r="B167" s="21" t="s">
        <v>392</v>
      </c>
      <c r="C167" s="24" t="s">
        <v>73</v>
      </c>
      <c r="D167" s="21" t="s">
        <v>393</v>
      </c>
      <c r="E167" s="21"/>
      <c r="F167" s="25">
        <v>14250.08</v>
      </c>
      <c r="G167" s="26"/>
      <c r="H167" s="26"/>
      <c r="I167" s="27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4"/>
      <c r="AJ167" s="29"/>
      <c r="AK167" s="30"/>
      <c r="AL167" s="31"/>
      <c r="AM167" s="24"/>
      <c r="AN167" s="32"/>
      <c r="AO167" s="33"/>
      <c r="AP167" s="33"/>
      <c r="AQ167" s="34"/>
      <c r="AR167" s="35"/>
      <c r="AS167" s="36"/>
      <c r="AT167" s="37"/>
      <c r="AU167" s="35"/>
      <c r="AV167" s="38"/>
      <c r="AW167" s="39"/>
      <c r="AX167" s="40"/>
      <c r="AZ167" s="41"/>
    </row>
    <row r="168" spans="1:133" s="12" customFormat="1" ht="16.350000000000001" customHeight="1" x14ac:dyDescent="0.2">
      <c r="A168" s="24" t="s">
        <v>255</v>
      </c>
      <c r="B168" s="21" t="s">
        <v>392</v>
      </c>
      <c r="C168" s="24" t="s">
        <v>150</v>
      </c>
      <c r="D168" s="21" t="s">
        <v>393</v>
      </c>
      <c r="E168" s="21"/>
      <c r="F168" s="25">
        <v>24457.42</v>
      </c>
      <c r="G168" s="26"/>
      <c r="H168" s="26"/>
      <c r="I168" s="27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4"/>
      <c r="AJ168" s="29"/>
      <c r="AK168" s="30"/>
      <c r="AL168" s="31"/>
      <c r="AM168" s="24"/>
      <c r="AN168" s="32"/>
      <c r="AO168" s="33"/>
      <c r="AP168" s="33"/>
      <c r="AQ168" s="34"/>
      <c r="AR168" s="35"/>
      <c r="AS168" s="36"/>
      <c r="AT168" s="37"/>
      <c r="AU168" s="35"/>
      <c r="AV168" s="38"/>
      <c r="AW168" s="39"/>
      <c r="AX168" s="4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  <c r="BV168" s="10"/>
      <c r="BW168" s="10"/>
      <c r="BX168" s="10"/>
      <c r="BY168" s="10"/>
      <c r="BZ168" s="10"/>
      <c r="CA168" s="10"/>
      <c r="CB168" s="10"/>
      <c r="CC168" s="10"/>
      <c r="CD168" s="10"/>
      <c r="CE168" s="10"/>
      <c r="CF168" s="10"/>
      <c r="CG168" s="10"/>
      <c r="CH168" s="10"/>
      <c r="CI168" s="10"/>
      <c r="CJ168" s="10"/>
      <c r="CK168" s="10"/>
      <c r="CL168" s="10"/>
      <c r="CM168" s="10"/>
      <c r="CN168" s="10"/>
      <c r="CO168" s="10"/>
      <c r="CP168" s="10"/>
      <c r="CQ168" s="10"/>
      <c r="CR168" s="10"/>
      <c r="CS168" s="10"/>
      <c r="CT168" s="10"/>
      <c r="CU168" s="10"/>
      <c r="CV168" s="10"/>
      <c r="CW168" s="10"/>
      <c r="CX168" s="10"/>
      <c r="CY168" s="10"/>
      <c r="CZ168" s="10"/>
      <c r="DA168" s="10"/>
      <c r="DB168" s="10"/>
      <c r="DC168" s="10"/>
      <c r="DD168" s="10"/>
      <c r="DE168" s="10"/>
      <c r="DF168" s="10"/>
      <c r="DG168" s="10"/>
      <c r="DH168" s="10"/>
      <c r="DI168" s="10"/>
      <c r="DJ168" s="10"/>
      <c r="DK168" s="10"/>
      <c r="DL168" s="10"/>
      <c r="DM168" s="10"/>
      <c r="DN168" s="10"/>
      <c r="DO168" s="10"/>
      <c r="DP168" s="10"/>
      <c r="DQ168" s="10"/>
      <c r="DR168" s="10"/>
      <c r="DS168" s="10"/>
      <c r="DT168" s="10"/>
      <c r="DU168" s="10"/>
      <c r="DV168" s="10"/>
      <c r="DW168" s="10"/>
      <c r="DX168" s="10"/>
      <c r="DY168" s="10"/>
      <c r="DZ168" s="10"/>
      <c r="EA168" s="10"/>
      <c r="EB168" s="10"/>
      <c r="EC168" s="10"/>
    </row>
    <row r="169" spans="1:133" ht="16.350000000000001" customHeight="1" x14ac:dyDescent="0.2">
      <c r="A169" s="24" t="s">
        <v>256</v>
      </c>
      <c r="B169" s="21" t="s">
        <v>392</v>
      </c>
      <c r="C169" s="24" t="s">
        <v>257</v>
      </c>
      <c r="D169" s="21" t="s">
        <v>393</v>
      </c>
      <c r="E169" s="21"/>
      <c r="F169" s="25">
        <v>35708.139999999992</v>
      </c>
      <c r="G169" s="26"/>
      <c r="H169" s="26"/>
      <c r="I169" s="27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4"/>
      <c r="AJ169" s="29"/>
      <c r="AK169" s="30"/>
      <c r="AL169" s="31"/>
      <c r="AM169" s="24"/>
      <c r="AN169" s="32"/>
      <c r="AO169" s="33"/>
      <c r="AP169" s="33"/>
      <c r="AQ169" s="34"/>
      <c r="AR169" s="35"/>
      <c r="AS169" s="36"/>
      <c r="AT169" s="37"/>
      <c r="AU169" s="35"/>
      <c r="AV169" s="38"/>
      <c r="AW169" s="39"/>
      <c r="AX169" s="40"/>
    </row>
    <row r="170" spans="1:133" ht="16.350000000000001" customHeight="1" x14ac:dyDescent="0.2">
      <c r="A170" s="24" t="s">
        <v>258</v>
      </c>
      <c r="B170" s="21" t="s">
        <v>392</v>
      </c>
      <c r="C170" s="24" t="s">
        <v>259</v>
      </c>
      <c r="D170" s="21" t="s">
        <v>393</v>
      </c>
      <c r="E170" s="21"/>
      <c r="F170" s="25">
        <v>56558.970000000008</v>
      </c>
      <c r="G170" s="26"/>
      <c r="H170" s="26"/>
      <c r="I170" s="27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4"/>
      <c r="AJ170" s="29"/>
      <c r="AK170" s="30"/>
      <c r="AL170" s="31"/>
      <c r="AM170" s="24"/>
      <c r="AN170" s="32"/>
      <c r="AO170" s="33"/>
      <c r="AP170" s="33"/>
      <c r="AQ170" s="34"/>
      <c r="AR170" s="35"/>
      <c r="AS170" s="36"/>
      <c r="AT170" s="37"/>
      <c r="AU170" s="35"/>
      <c r="AV170" s="38"/>
      <c r="AW170" s="39"/>
      <c r="AX170" s="40"/>
    </row>
    <row r="171" spans="1:133" ht="16.350000000000001" customHeight="1" x14ac:dyDescent="0.2">
      <c r="A171" s="24" t="s">
        <v>260</v>
      </c>
      <c r="B171" s="21" t="s">
        <v>392</v>
      </c>
      <c r="C171" s="24" t="s">
        <v>261</v>
      </c>
      <c r="D171" s="21" t="s">
        <v>393</v>
      </c>
      <c r="E171" s="21"/>
      <c r="F171" s="25">
        <v>25207.780000000002</v>
      </c>
      <c r="G171" s="26"/>
      <c r="H171" s="26"/>
      <c r="I171" s="27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4"/>
      <c r="AJ171" s="29"/>
      <c r="AK171" s="30"/>
      <c r="AL171" s="31"/>
      <c r="AM171" s="24"/>
      <c r="AN171" s="32"/>
      <c r="AO171" s="33"/>
      <c r="AP171" s="33"/>
      <c r="AQ171" s="34"/>
      <c r="AR171" s="35"/>
      <c r="AS171" s="36"/>
      <c r="AT171" s="37"/>
      <c r="AU171" s="35"/>
      <c r="AV171" s="38"/>
      <c r="AW171" s="39"/>
      <c r="AX171" s="40"/>
    </row>
    <row r="172" spans="1:133" ht="16.350000000000001" customHeight="1" x14ac:dyDescent="0.2">
      <c r="A172" s="24" t="s">
        <v>262</v>
      </c>
      <c r="B172" s="21" t="s">
        <v>392</v>
      </c>
      <c r="C172" s="24" t="s">
        <v>263</v>
      </c>
      <c r="D172" s="21" t="s">
        <v>393</v>
      </c>
      <c r="E172" s="21"/>
      <c r="F172" s="25">
        <v>16250.130000000001</v>
      </c>
      <c r="G172" s="26"/>
      <c r="H172" s="26"/>
      <c r="I172" s="27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4"/>
      <c r="AJ172" s="29"/>
      <c r="AK172" s="30"/>
      <c r="AL172" s="31"/>
      <c r="AM172" s="24"/>
      <c r="AN172" s="32"/>
      <c r="AO172" s="33"/>
      <c r="AP172" s="33"/>
      <c r="AQ172" s="34"/>
      <c r="AR172" s="35"/>
      <c r="AS172" s="36"/>
      <c r="AT172" s="37"/>
      <c r="AU172" s="35"/>
      <c r="AV172" s="38"/>
      <c r="AW172" s="39"/>
      <c r="AX172" s="40"/>
    </row>
    <row r="173" spans="1:133" ht="16.350000000000001" customHeight="1" x14ac:dyDescent="0.2">
      <c r="A173" s="24" t="s">
        <v>264</v>
      </c>
      <c r="B173" s="21" t="s">
        <v>392</v>
      </c>
      <c r="C173" s="24" t="s">
        <v>227</v>
      </c>
      <c r="D173" s="21" t="s">
        <v>393</v>
      </c>
      <c r="E173" s="21"/>
      <c r="F173" s="25">
        <v>27326.91</v>
      </c>
      <c r="G173" s="26"/>
      <c r="H173" s="26"/>
      <c r="I173" s="27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4"/>
      <c r="AJ173" s="29"/>
      <c r="AK173" s="30"/>
      <c r="AL173" s="31"/>
      <c r="AM173" s="24"/>
      <c r="AN173" s="32"/>
      <c r="AO173" s="33"/>
      <c r="AP173" s="33"/>
      <c r="AQ173" s="34"/>
      <c r="AR173" s="35"/>
      <c r="AS173" s="36"/>
      <c r="AT173" s="37"/>
      <c r="AU173" s="35"/>
      <c r="AV173" s="38"/>
      <c r="AW173" s="39"/>
      <c r="AX173" s="40"/>
    </row>
    <row r="174" spans="1:133" ht="16.350000000000001" customHeight="1" x14ac:dyDescent="0.2">
      <c r="A174" s="24" t="s">
        <v>265</v>
      </c>
      <c r="B174" s="21" t="s">
        <v>392</v>
      </c>
      <c r="C174" s="24" t="s">
        <v>266</v>
      </c>
      <c r="D174" s="21" t="s">
        <v>393</v>
      </c>
      <c r="E174" s="21"/>
      <c r="F174" s="25">
        <v>50265.41</v>
      </c>
      <c r="G174" s="26"/>
      <c r="H174" s="26"/>
      <c r="I174" s="27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4"/>
      <c r="AJ174" s="29"/>
      <c r="AK174" s="30"/>
      <c r="AL174" s="31"/>
      <c r="AM174" s="24"/>
      <c r="AN174" s="32"/>
      <c r="AO174" s="33"/>
      <c r="AP174" s="33"/>
      <c r="AQ174" s="34"/>
      <c r="AR174" s="35"/>
      <c r="AS174" s="36"/>
      <c r="AT174" s="37"/>
      <c r="AU174" s="35"/>
      <c r="AV174" s="38"/>
      <c r="AW174" s="39"/>
      <c r="AX174" s="40"/>
    </row>
    <row r="175" spans="1:133" ht="16.350000000000001" customHeight="1" x14ac:dyDescent="0.2">
      <c r="A175" s="24" t="s">
        <v>397</v>
      </c>
      <c r="B175" s="21" t="s">
        <v>410</v>
      </c>
      <c r="C175" s="24" t="s">
        <v>267</v>
      </c>
      <c r="D175" s="21" t="s">
        <v>395</v>
      </c>
      <c r="E175" s="21"/>
      <c r="F175" s="25">
        <v>17750</v>
      </c>
      <c r="G175" s="26"/>
      <c r="H175" s="26"/>
      <c r="I175" s="27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4"/>
      <c r="AJ175" s="29"/>
      <c r="AK175" s="30"/>
      <c r="AL175" s="31"/>
      <c r="AM175" s="24"/>
      <c r="AN175" s="32"/>
      <c r="AO175" s="33"/>
      <c r="AP175" s="33"/>
      <c r="AQ175" s="34"/>
      <c r="AR175" s="35"/>
      <c r="AS175" s="36"/>
      <c r="AT175" s="37"/>
      <c r="AU175" s="35"/>
      <c r="AV175" s="38"/>
      <c r="AW175" s="39"/>
      <c r="AX175" s="40"/>
    </row>
    <row r="176" spans="1:133" ht="16.350000000000001" customHeight="1" x14ac:dyDescent="0.2">
      <c r="A176" s="24" t="s">
        <v>268</v>
      </c>
      <c r="B176" s="21" t="s">
        <v>392</v>
      </c>
      <c r="C176" s="24" t="s">
        <v>12</v>
      </c>
      <c r="D176" s="21" t="s">
        <v>393</v>
      </c>
      <c r="E176" s="21"/>
      <c r="F176" s="25">
        <v>20942.22</v>
      </c>
      <c r="G176" s="26"/>
      <c r="H176" s="26"/>
      <c r="I176" s="27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4"/>
      <c r="AJ176" s="29"/>
      <c r="AK176" s="30"/>
      <c r="AL176" s="31"/>
      <c r="AM176" s="24"/>
      <c r="AN176" s="32"/>
      <c r="AO176" s="33"/>
      <c r="AP176" s="33"/>
      <c r="AQ176" s="34"/>
      <c r="AR176" s="35"/>
      <c r="AS176" s="36"/>
      <c r="AT176" s="37"/>
      <c r="AU176" s="35"/>
      <c r="AV176" s="38"/>
      <c r="AW176" s="39"/>
      <c r="AX176" s="40"/>
    </row>
    <row r="177" spans="1:133" ht="16.350000000000001" customHeight="1" x14ac:dyDescent="0.2">
      <c r="A177" s="24" t="s">
        <v>269</v>
      </c>
      <c r="B177" s="21" t="s">
        <v>406</v>
      </c>
      <c r="C177" s="24" t="s">
        <v>83</v>
      </c>
      <c r="D177" s="21" t="s">
        <v>393</v>
      </c>
      <c r="E177" s="21"/>
      <c r="F177" s="25">
        <v>9571.19</v>
      </c>
      <c r="G177" s="26"/>
      <c r="H177" s="26"/>
      <c r="I177" s="27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4"/>
      <c r="AJ177" s="29"/>
      <c r="AK177" s="30"/>
      <c r="AL177" s="31"/>
      <c r="AM177" s="24"/>
      <c r="AN177" s="32"/>
      <c r="AO177" s="33"/>
      <c r="AP177" s="33"/>
      <c r="AQ177" s="34"/>
      <c r="AR177" s="35"/>
      <c r="AS177" s="36"/>
      <c r="AT177" s="37"/>
      <c r="AU177" s="35"/>
      <c r="AV177" s="38"/>
      <c r="AW177" s="39"/>
      <c r="AX177" s="40"/>
    </row>
    <row r="178" spans="1:133" ht="16.350000000000001" customHeight="1" x14ac:dyDescent="0.2">
      <c r="A178" s="24" t="s">
        <v>270</v>
      </c>
      <c r="B178" s="21" t="s">
        <v>392</v>
      </c>
      <c r="C178" s="24" t="s">
        <v>271</v>
      </c>
      <c r="D178" s="21" t="s">
        <v>393</v>
      </c>
      <c r="E178" s="21"/>
      <c r="F178" s="25">
        <v>36347.219999999994</v>
      </c>
      <c r="G178" s="26"/>
      <c r="H178" s="26"/>
      <c r="I178" s="27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4"/>
      <c r="AJ178" s="29"/>
      <c r="AK178" s="30"/>
      <c r="AL178" s="31"/>
      <c r="AM178" s="24"/>
      <c r="AN178" s="32"/>
      <c r="AO178" s="33"/>
      <c r="AP178" s="33"/>
      <c r="AQ178" s="34"/>
      <c r="AR178" s="35"/>
      <c r="AS178" s="36"/>
      <c r="AT178" s="37"/>
      <c r="AU178" s="35"/>
      <c r="AV178" s="38"/>
      <c r="AW178" s="39"/>
      <c r="AX178" s="40"/>
    </row>
    <row r="179" spans="1:133" ht="16.350000000000001" customHeight="1" x14ac:dyDescent="0.2">
      <c r="A179" s="24" t="s">
        <v>272</v>
      </c>
      <c r="B179" s="21" t="s">
        <v>392</v>
      </c>
      <c r="C179" s="24" t="s">
        <v>273</v>
      </c>
      <c r="D179" s="21" t="s">
        <v>393</v>
      </c>
      <c r="E179" s="21"/>
      <c r="F179" s="25">
        <v>22609.08</v>
      </c>
      <c r="G179" s="26"/>
      <c r="H179" s="26"/>
      <c r="I179" s="27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4"/>
      <c r="AJ179" s="29"/>
      <c r="AK179" s="30"/>
      <c r="AL179" s="31"/>
      <c r="AM179" s="24"/>
      <c r="AN179" s="32"/>
      <c r="AO179" s="33"/>
      <c r="AP179" s="33"/>
      <c r="AQ179" s="34"/>
      <c r="AR179" s="35"/>
      <c r="AS179" s="36"/>
      <c r="AT179" s="37"/>
      <c r="AU179" s="35"/>
      <c r="AV179" s="38"/>
      <c r="AW179" s="39"/>
      <c r="AX179" s="40"/>
    </row>
    <row r="180" spans="1:133" ht="16.350000000000001" customHeight="1" x14ac:dyDescent="0.2">
      <c r="A180" s="24" t="s">
        <v>274</v>
      </c>
      <c r="B180" s="21" t="s">
        <v>392</v>
      </c>
      <c r="C180" s="24" t="s">
        <v>275</v>
      </c>
      <c r="D180" s="21" t="s">
        <v>393</v>
      </c>
      <c r="E180" s="21"/>
      <c r="F180" s="25">
        <v>26905.709999999992</v>
      </c>
      <c r="G180" s="26"/>
      <c r="H180" s="26"/>
      <c r="I180" s="27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4"/>
      <c r="AJ180" s="29"/>
      <c r="AK180" s="30"/>
      <c r="AL180" s="31"/>
      <c r="AM180" s="24"/>
      <c r="AN180" s="32"/>
      <c r="AO180" s="33"/>
      <c r="AP180" s="33"/>
      <c r="AQ180" s="34"/>
      <c r="AR180" s="35"/>
      <c r="AS180" s="36"/>
      <c r="AT180" s="37"/>
      <c r="AU180" s="35"/>
      <c r="AV180" s="38"/>
      <c r="AW180" s="39"/>
      <c r="AX180" s="40"/>
    </row>
    <row r="181" spans="1:133" ht="16.350000000000001" customHeight="1" x14ac:dyDescent="0.2">
      <c r="A181" s="24" t="s">
        <v>276</v>
      </c>
      <c r="B181" s="21" t="s">
        <v>392</v>
      </c>
      <c r="C181" s="24" t="s">
        <v>277</v>
      </c>
      <c r="D181" s="21" t="s">
        <v>393</v>
      </c>
      <c r="E181" s="21"/>
      <c r="F181" s="25">
        <v>25523.42</v>
      </c>
      <c r="G181" s="26"/>
      <c r="H181" s="26"/>
      <c r="I181" s="27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4"/>
      <c r="AJ181" s="29"/>
      <c r="AK181" s="30"/>
      <c r="AL181" s="31"/>
      <c r="AM181" s="24"/>
      <c r="AN181" s="32"/>
      <c r="AO181" s="33"/>
      <c r="AP181" s="33"/>
      <c r="AQ181" s="34"/>
      <c r="AR181" s="35"/>
      <c r="AS181" s="36"/>
      <c r="AT181" s="37"/>
      <c r="AU181" s="35"/>
      <c r="AV181" s="38"/>
      <c r="AW181" s="39"/>
      <c r="AX181" s="40"/>
    </row>
    <row r="182" spans="1:133" ht="16.350000000000001" customHeight="1" x14ac:dyDescent="0.2">
      <c r="A182" s="24" t="s">
        <v>278</v>
      </c>
      <c r="B182" s="21" t="s">
        <v>392</v>
      </c>
      <c r="C182" s="24" t="s">
        <v>279</v>
      </c>
      <c r="D182" s="21" t="s">
        <v>393</v>
      </c>
      <c r="E182" s="21"/>
      <c r="F182" s="25">
        <v>17647.890000000003</v>
      </c>
      <c r="G182" s="26"/>
      <c r="H182" s="26"/>
      <c r="I182" s="27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4"/>
      <c r="AJ182" s="29"/>
      <c r="AK182" s="30"/>
      <c r="AL182" s="31"/>
      <c r="AM182" s="24"/>
      <c r="AN182" s="32"/>
      <c r="AO182" s="33"/>
      <c r="AP182" s="33"/>
      <c r="AQ182" s="34"/>
      <c r="AR182" s="35"/>
      <c r="AS182" s="36"/>
      <c r="AT182" s="37"/>
      <c r="AU182" s="35"/>
      <c r="AV182" s="38"/>
      <c r="AW182" s="39"/>
      <c r="AX182" s="40"/>
    </row>
    <row r="183" spans="1:133" ht="16.350000000000001" customHeight="1" x14ac:dyDescent="0.2">
      <c r="A183" s="24" t="s">
        <v>280</v>
      </c>
      <c r="B183" s="21" t="s">
        <v>392</v>
      </c>
      <c r="C183" s="24" t="s">
        <v>281</v>
      </c>
      <c r="D183" s="21" t="s">
        <v>393</v>
      </c>
      <c r="E183" s="21"/>
      <c r="F183" s="25">
        <v>32554.209999999992</v>
      </c>
      <c r="G183" s="26"/>
      <c r="H183" s="26"/>
      <c r="I183" s="27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4"/>
      <c r="AJ183" s="29"/>
      <c r="AK183" s="30"/>
      <c r="AL183" s="31"/>
      <c r="AM183" s="24"/>
      <c r="AN183" s="32"/>
      <c r="AO183" s="33"/>
      <c r="AP183" s="33"/>
      <c r="AQ183" s="34"/>
      <c r="AR183" s="35"/>
      <c r="AS183" s="36"/>
      <c r="AT183" s="37"/>
      <c r="AU183" s="35"/>
      <c r="AV183" s="38"/>
      <c r="AW183" s="39"/>
      <c r="AX183" s="40"/>
    </row>
    <row r="184" spans="1:133" ht="16.350000000000001" customHeight="1" x14ac:dyDescent="0.2">
      <c r="A184" s="24" t="s">
        <v>282</v>
      </c>
      <c r="B184" s="21" t="s">
        <v>392</v>
      </c>
      <c r="C184" s="24" t="s">
        <v>271</v>
      </c>
      <c r="D184" s="21" t="s">
        <v>393</v>
      </c>
      <c r="E184" s="21"/>
      <c r="F184" s="25">
        <v>33750.080000000002</v>
      </c>
      <c r="G184" s="26"/>
      <c r="H184" s="26"/>
      <c r="I184" s="27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4"/>
      <c r="AJ184" s="29"/>
      <c r="AK184" s="30"/>
      <c r="AL184" s="31"/>
      <c r="AM184" s="24"/>
      <c r="AN184" s="32"/>
      <c r="AO184" s="33"/>
      <c r="AP184" s="33"/>
      <c r="AQ184" s="34"/>
      <c r="AR184" s="35"/>
      <c r="AS184" s="36"/>
      <c r="AT184" s="37"/>
      <c r="AU184" s="35"/>
      <c r="AV184" s="38"/>
      <c r="AW184" s="39"/>
      <c r="AX184" s="40"/>
    </row>
    <row r="185" spans="1:133" ht="16.350000000000001" customHeight="1" x14ac:dyDescent="0.2">
      <c r="A185" s="24" t="s">
        <v>398</v>
      </c>
      <c r="B185" s="21" t="s">
        <v>409</v>
      </c>
      <c r="C185" s="24" t="s">
        <v>283</v>
      </c>
      <c r="D185" s="21" t="s">
        <v>395</v>
      </c>
      <c r="E185" s="21"/>
      <c r="F185" s="25">
        <v>18000</v>
      </c>
      <c r="G185" s="26"/>
      <c r="H185" s="26"/>
      <c r="I185" s="27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4"/>
      <c r="AJ185" s="29"/>
      <c r="AK185" s="30"/>
      <c r="AL185" s="31"/>
      <c r="AM185" s="24"/>
      <c r="AN185" s="32"/>
      <c r="AO185" s="33"/>
      <c r="AP185" s="33"/>
      <c r="AQ185" s="34"/>
      <c r="AR185" s="35"/>
      <c r="AS185" s="36"/>
      <c r="AT185" s="37"/>
      <c r="AU185" s="35"/>
      <c r="AV185" s="38"/>
      <c r="AW185" s="39"/>
      <c r="AX185" s="40"/>
    </row>
    <row r="186" spans="1:133" s="41" customFormat="1" ht="16.350000000000001" customHeight="1" x14ac:dyDescent="0.2">
      <c r="A186" s="24" t="s">
        <v>284</v>
      </c>
      <c r="B186" s="21" t="s">
        <v>392</v>
      </c>
      <c r="C186" s="24" t="s">
        <v>66</v>
      </c>
      <c r="D186" s="21" t="s">
        <v>393</v>
      </c>
      <c r="E186" s="21"/>
      <c r="F186" s="25">
        <v>14352.649999999996</v>
      </c>
      <c r="G186" s="26"/>
      <c r="H186" s="26"/>
      <c r="I186" s="27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4"/>
      <c r="AJ186" s="29"/>
      <c r="AK186" s="30"/>
      <c r="AL186" s="31"/>
      <c r="AM186" s="24"/>
      <c r="AN186" s="32"/>
      <c r="AO186" s="33"/>
      <c r="AP186" s="33"/>
      <c r="AQ186" s="34"/>
      <c r="AR186" s="35"/>
      <c r="AS186" s="36"/>
      <c r="AT186" s="37"/>
      <c r="AU186" s="35"/>
      <c r="AV186" s="38"/>
      <c r="AW186" s="39"/>
      <c r="AX186" s="4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  <c r="BT186" s="10"/>
      <c r="BU186" s="10"/>
      <c r="BV186" s="10"/>
      <c r="BW186" s="10"/>
      <c r="BX186" s="10"/>
      <c r="BY186" s="10"/>
      <c r="BZ186" s="10"/>
      <c r="CA186" s="10"/>
      <c r="CB186" s="10"/>
      <c r="CC186" s="10"/>
      <c r="CD186" s="10"/>
      <c r="CE186" s="10"/>
      <c r="CF186" s="10"/>
      <c r="CG186" s="10"/>
      <c r="CH186" s="10"/>
      <c r="CI186" s="10"/>
      <c r="CJ186" s="10"/>
      <c r="CK186" s="10"/>
      <c r="CL186" s="10"/>
      <c r="CM186" s="10"/>
      <c r="CN186" s="10"/>
      <c r="CO186" s="10"/>
      <c r="CP186" s="10"/>
      <c r="CQ186" s="10"/>
      <c r="CR186" s="10"/>
      <c r="CS186" s="10"/>
      <c r="CT186" s="10"/>
      <c r="CU186" s="10"/>
      <c r="CV186" s="10"/>
      <c r="CW186" s="10"/>
      <c r="CX186" s="10"/>
      <c r="CY186" s="10"/>
      <c r="CZ186" s="10"/>
      <c r="DA186" s="10"/>
      <c r="DB186" s="10"/>
      <c r="DC186" s="10"/>
      <c r="DD186" s="10"/>
      <c r="DE186" s="10"/>
      <c r="DF186" s="10"/>
      <c r="DG186" s="10"/>
      <c r="DH186" s="10"/>
      <c r="DI186" s="10"/>
      <c r="DJ186" s="10"/>
      <c r="DK186" s="10"/>
      <c r="DL186" s="10"/>
      <c r="DM186" s="10"/>
      <c r="DN186" s="10"/>
      <c r="DO186" s="10"/>
      <c r="DP186" s="10"/>
      <c r="DQ186" s="10"/>
      <c r="DR186" s="10"/>
      <c r="DS186" s="10"/>
      <c r="DT186" s="10"/>
      <c r="DU186" s="10"/>
      <c r="DV186" s="10"/>
      <c r="DW186" s="10"/>
      <c r="DX186" s="10"/>
      <c r="DY186" s="10"/>
      <c r="DZ186" s="10"/>
      <c r="EA186" s="10"/>
      <c r="EB186" s="10"/>
      <c r="EC186" s="10"/>
    </row>
    <row r="187" spans="1:133" ht="16.350000000000001" customHeight="1" x14ac:dyDescent="0.2">
      <c r="A187" s="45" t="s">
        <v>285</v>
      </c>
      <c r="B187" s="21" t="s">
        <v>392</v>
      </c>
      <c r="C187" s="10" t="s">
        <v>286</v>
      </c>
      <c r="D187" s="21" t="s">
        <v>393</v>
      </c>
      <c r="E187" s="21"/>
      <c r="F187" s="25">
        <v>28130.30999999999</v>
      </c>
      <c r="G187" s="26"/>
      <c r="H187" s="26"/>
      <c r="I187" s="27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4"/>
      <c r="AJ187" s="29"/>
      <c r="AK187" s="30"/>
      <c r="AL187" s="31"/>
      <c r="AM187" s="24"/>
      <c r="AN187" s="32"/>
      <c r="AO187" s="33"/>
      <c r="AP187" s="33"/>
      <c r="AQ187" s="34"/>
      <c r="AR187" s="35"/>
      <c r="AS187" s="36"/>
      <c r="AT187" s="37"/>
      <c r="AU187" s="35"/>
      <c r="AV187" s="38"/>
      <c r="AW187" s="39"/>
      <c r="AX187" s="40"/>
    </row>
    <row r="188" spans="1:133" ht="16.350000000000001" customHeight="1" x14ac:dyDescent="0.2">
      <c r="A188" s="24" t="s">
        <v>287</v>
      </c>
      <c r="B188" s="21" t="s">
        <v>392</v>
      </c>
      <c r="C188" s="24" t="s">
        <v>288</v>
      </c>
      <c r="D188" s="21" t="s">
        <v>393</v>
      </c>
      <c r="E188" s="21"/>
      <c r="F188" s="25">
        <v>15500.289999999999</v>
      </c>
      <c r="G188" s="26"/>
      <c r="H188" s="26"/>
      <c r="I188" s="27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4"/>
      <c r="AJ188" s="29"/>
      <c r="AK188" s="30"/>
      <c r="AL188" s="31"/>
      <c r="AM188" s="24"/>
      <c r="AN188" s="32"/>
      <c r="AO188" s="33"/>
      <c r="AP188" s="33"/>
      <c r="AQ188" s="34"/>
      <c r="AR188" s="35"/>
      <c r="AS188" s="36"/>
      <c r="AT188" s="37"/>
      <c r="AU188" s="35"/>
      <c r="AV188" s="38"/>
      <c r="AW188" s="39"/>
      <c r="AX188" s="40"/>
      <c r="AZ188" s="41"/>
    </row>
    <row r="189" spans="1:133" s="12" customFormat="1" ht="16.350000000000001" customHeight="1" x14ac:dyDescent="0.2">
      <c r="A189" s="24" t="s">
        <v>289</v>
      </c>
      <c r="B189" s="21" t="s">
        <v>402</v>
      </c>
      <c r="C189" s="24" t="s">
        <v>26</v>
      </c>
      <c r="D189" s="21" t="s">
        <v>393</v>
      </c>
      <c r="E189" s="21"/>
      <c r="F189" s="25">
        <v>1885.5900000000001</v>
      </c>
      <c r="G189" s="26"/>
      <c r="H189" s="26"/>
      <c r="I189" s="27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4"/>
      <c r="AJ189" s="29"/>
      <c r="AK189" s="30"/>
      <c r="AL189" s="31"/>
      <c r="AM189" s="24"/>
      <c r="AN189" s="32"/>
      <c r="AO189" s="33"/>
      <c r="AP189" s="33"/>
      <c r="AQ189" s="34"/>
      <c r="AR189" s="35"/>
      <c r="AS189" s="36"/>
      <c r="AT189" s="37"/>
      <c r="AU189" s="35"/>
      <c r="AV189" s="38"/>
      <c r="AW189" s="39"/>
      <c r="AX189" s="4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  <c r="BV189" s="10"/>
      <c r="BW189" s="10"/>
      <c r="BX189" s="10"/>
      <c r="BY189" s="10"/>
      <c r="BZ189" s="10"/>
      <c r="CA189" s="10"/>
      <c r="CB189" s="10"/>
      <c r="CC189" s="10"/>
      <c r="CD189" s="10"/>
      <c r="CE189" s="10"/>
      <c r="CF189" s="10"/>
      <c r="CG189" s="10"/>
      <c r="CH189" s="10"/>
      <c r="CI189" s="10"/>
      <c r="CJ189" s="10"/>
      <c r="CK189" s="10"/>
      <c r="CL189" s="10"/>
      <c r="CM189" s="10"/>
      <c r="CN189" s="10"/>
      <c r="CO189" s="10"/>
      <c r="CP189" s="10"/>
      <c r="CQ189" s="10"/>
      <c r="CR189" s="10"/>
      <c r="CS189" s="10"/>
      <c r="CT189" s="10"/>
      <c r="CU189" s="10"/>
      <c r="CV189" s="10"/>
      <c r="CW189" s="10"/>
      <c r="CX189" s="10"/>
      <c r="CY189" s="10"/>
      <c r="CZ189" s="10"/>
      <c r="DA189" s="10"/>
      <c r="DB189" s="10"/>
      <c r="DC189" s="10"/>
      <c r="DD189" s="10"/>
      <c r="DE189" s="10"/>
      <c r="DF189" s="10"/>
      <c r="DG189" s="10"/>
      <c r="DH189" s="10"/>
      <c r="DI189" s="10"/>
      <c r="DJ189" s="10"/>
      <c r="DK189" s="10"/>
      <c r="DL189" s="10"/>
      <c r="DM189" s="10"/>
      <c r="DN189" s="10"/>
      <c r="DO189" s="10"/>
      <c r="DP189" s="10"/>
      <c r="DQ189" s="10"/>
      <c r="DR189" s="10"/>
      <c r="DS189" s="10"/>
      <c r="DT189" s="10"/>
      <c r="DU189" s="10"/>
      <c r="DV189" s="10"/>
      <c r="DW189" s="10"/>
      <c r="DX189" s="10"/>
      <c r="DY189" s="10"/>
      <c r="DZ189" s="10"/>
      <c r="EA189" s="10"/>
      <c r="EB189" s="10"/>
      <c r="EC189" s="10"/>
    </row>
    <row r="190" spans="1:133" ht="16.350000000000001" customHeight="1" x14ac:dyDescent="0.2">
      <c r="A190" s="24" t="s">
        <v>290</v>
      </c>
      <c r="B190" s="21" t="s">
        <v>392</v>
      </c>
      <c r="C190" s="24" t="s">
        <v>291</v>
      </c>
      <c r="D190" s="21" t="s">
        <v>393</v>
      </c>
      <c r="E190" s="21"/>
      <c r="F190" s="25">
        <v>21805.549999999996</v>
      </c>
      <c r="G190" s="26"/>
      <c r="H190" s="26"/>
      <c r="I190" s="27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4"/>
      <c r="AJ190" s="29"/>
      <c r="AK190" s="30"/>
      <c r="AL190" s="31"/>
      <c r="AM190" s="24"/>
      <c r="AN190" s="32"/>
      <c r="AO190" s="33"/>
      <c r="AP190" s="33"/>
      <c r="AQ190" s="34"/>
      <c r="AR190" s="35"/>
      <c r="AS190" s="36"/>
      <c r="AT190" s="37"/>
      <c r="AU190" s="35"/>
      <c r="AV190" s="38"/>
      <c r="AW190" s="39"/>
      <c r="AX190" s="40"/>
    </row>
    <row r="191" spans="1:133" ht="16.350000000000001" customHeight="1" x14ac:dyDescent="0.2">
      <c r="A191" s="24" t="s">
        <v>292</v>
      </c>
      <c r="B191" s="21" t="s">
        <v>392</v>
      </c>
      <c r="C191" s="24" t="s">
        <v>293</v>
      </c>
      <c r="D191" s="21" t="s">
        <v>393</v>
      </c>
      <c r="E191" s="21"/>
      <c r="F191" s="25">
        <v>40054.299999999988</v>
      </c>
      <c r="G191" s="26"/>
      <c r="H191" s="26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4"/>
      <c r="AJ191" s="29"/>
      <c r="AK191" s="30"/>
      <c r="AL191" s="31"/>
      <c r="AM191" s="24"/>
      <c r="AN191" s="32"/>
      <c r="AO191" s="33"/>
      <c r="AP191" s="33"/>
      <c r="AQ191" s="34"/>
      <c r="AR191" s="35"/>
      <c r="AS191" s="36"/>
      <c r="AT191" s="37"/>
      <c r="AU191" s="35"/>
      <c r="AV191" s="38"/>
      <c r="AW191" s="39"/>
      <c r="AX191" s="40"/>
    </row>
    <row r="192" spans="1:133" ht="16.350000000000001" customHeight="1" x14ac:dyDescent="0.2">
      <c r="A192" s="24" t="s">
        <v>294</v>
      </c>
      <c r="B192" s="21" t="s">
        <v>392</v>
      </c>
      <c r="C192" s="24" t="s">
        <v>295</v>
      </c>
      <c r="D192" s="21" t="s">
        <v>393</v>
      </c>
      <c r="E192" s="21"/>
      <c r="F192" s="25">
        <v>39054.339999999997</v>
      </c>
      <c r="G192" s="26"/>
      <c r="H192" s="26"/>
      <c r="I192" s="27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4"/>
      <c r="AJ192" s="29"/>
      <c r="AK192" s="30"/>
      <c r="AL192" s="31"/>
      <c r="AM192" s="24"/>
      <c r="AN192" s="32"/>
      <c r="AO192" s="33"/>
      <c r="AP192" s="33"/>
      <c r="AQ192" s="34"/>
      <c r="AR192" s="35"/>
      <c r="AS192" s="36"/>
      <c r="AT192" s="37"/>
      <c r="AU192" s="35"/>
      <c r="AV192" s="38"/>
      <c r="AW192" s="39"/>
      <c r="AX192" s="40"/>
    </row>
    <row r="193" spans="1:133" ht="16.350000000000001" customHeight="1" x14ac:dyDescent="0.2">
      <c r="A193" s="24" t="s">
        <v>399</v>
      </c>
      <c r="B193" s="21" t="s">
        <v>410</v>
      </c>
      <c r="C193" s="24" t="s">
        <v>156</v>
      </c>
      <c r="D193" s="21" t="s">
        <v>395</v>
      </c>
      <c r="E193" s="21"/>
      <c r="F193" s="25">
        <v>8520</v>
      </c>
      <c r="G193" s="26"/>
      <c r="H193" s="26"/>
      <c r="I193" s="27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4"/>
      <c r="AJ193" s="29"/>
      <c r="AK193" s="30"/>
      <c r="AL193" s="31"/>
      <c r="AM193" s="24"/>
      <c r="AN193" s="32"/>
      <c r="AO193" s="33"/>
      <c r="AP193" s="33"/>
      <c r="AQ193" s="34"/>
      <c r="AR193" s="35"/>
      <c r="AS193" s="36"/>
      <c r="AT193" s="37"/>
      <c r="AU193" s="35"/>
      <c r="AV193" s="38"/>
      <c r="AW193" s="39"/>
      <c r="AX193" s="40"/>
    </row>
    <row r="194" spans="1:133" ht="16.350000000000001" customHeight="1" x14ac:dyDescent="0.2">
      <c r="A194" s="24" t="s">
        <v>296</v>
      </c>
      <c r="B194" s="21" t="s">
        <v>392</v>
      </c>
      <c r="C194" s="24" t="s">
        <v>297</v>
      </c>
      <c r="D194" s="21" t="s">
        <v>393</v>
      </c>
      <c r="E194" s="21"/>
      <c r="F194" s="25">
        <v>19465.680000000004</v>
      </c>
      <c r="G194" s="26"/>
      <c r="H194" s="26"/>
      <c r="I194" s="27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4"/>
      <c r="AJ194" s="29"/>
      <c r="AK194" s="30"/>
      <c r="AL194" s="31"/>
      <c r="AM194" s="24"/>
      <c r="AN194" s="32"/>
      <c r="AO194" s="33"/>
      <c r="AP194" s="33"/>
      <c r="AQ194" s="34"/>
      <c r="AR194" s="35"/>
      <c r="AS194" s="36"/>
      <c r="AT194" s="37"/>
      <c r="AU194" s="35"/>
      <c r="AV194" s="38"/>
      <c r="AW194" s="39"/>
      <c r="AX194" s="40"/>
    </row>
    <row r="195" spans="1:133" ht="16.350000000000001" customHeight="1" x14ac:dyDescent="0.2">
      <c r="A195" s="24" t="s">
        <v>298</v>
      </c>
      <c r="B195" s="21" t="s">
        <v>392</v>
      </c>
      <c r="C195" s="24" t="s">
        <v>160</v>
      </c>
      <c r="D195" s="21" t="s">
        <v>393</v>
      </c>
      <c r="E195" s="21"/>
      <c r="F195" s="25">
        <v>16336.449999999997</v>
      </c>
      <c r="G195" s="26"/>
      <c r="H195" s="26"/>
      <c r="I195" s="27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4"/>
      <c r="AJ195" s="29"/>
      <c r="AK195" s="30"/>
      <c r="AL195" s="31"/>
      <c r="AM195" s="24"/>
      <c r="AN195" s="32"/>
      <c r="AO195" s="33"/>
      <c r="AP195" s="33"/>
      <c r="AQ195" s="34"/>
      <c r="AR195" s="35"/>
      <c r="AS195" s="36"/>
      <c r="AT195" s="37"/>
      <c r="AU195" s="35"/>
      <c r="AV195" s="38"/>
      <c r="AW195" s="39"/>
      <c r="AX195" s="40"/>
    </row>
    <row r="196" spans="1:133" ht="16.350000000000001" customHeight="1" x14ac:dyDescent="0.2">
      <c r="A196" s="24" t="s">
        <v>299</v>
      </c>
      <c r="B196" s="21" t="s">
        <v>392</v>
      </c>
      <c r="C196" s="24" t="s">
        <v>300</v>
      </c>
      <c r="D196" s="21" t="s">
        <v>393</v>
      </c>
      <c r="E196" s="21"/>
      <c r="F196" s="25">
        <v>21279.550000000007</v>
      </c>
      <c r="G196" s="26"/>
      <c r="H196" s="26"/>
      <c r="I196" s="27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4"/>
      <c r="AJ196" s="29"/>
      <c r="AK196" s="30"/>
      <c r="AL196" s="31"/>
      <c r="AM196" s="24"/>
      <c r="AN196" s="32"/>
      <c r="AO196" s="33"/>
      <c r="AP196" s="33"/>
      <c r="AQ196" s="34"/>
      <c r="AR196" s="35"/>
      <c r="AS196" s="36"/>
      <c r="AT196" s="37"/>
      <c r="AU196" s="35"/>
      <c r="AV196" s="38"/>
      <c r="AW196" s="39"/>
      <c r="AX196" s="40"/>
    </row>
    <row r="197" spans="1:133" ht="16.350000000000001" customHeight="1" x14ac:dyDescent="0.2">
      <c r="A197" s="24" t="s">
        <v>301</v>
      </c>
      <c r="B197" s="21" t="s">
        <v>392</v>
      </c>
      <c r="C197" s="24" t="s">
        <v>302</v>
      </c>
      <c r="D197" s="21" t="s">
        <v>393</v>
      </c>
      <c r="E197" s="21"/>
      <c r="F197" s="25">
        <v>21996</v>
      </c>
      <c r="G197" s="26"/>
      <c r="H197" s="26"/>
      <c r="I197" s="27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4"/>
      <c r="AJ197" s="29"/>
      <c r="AK197" s="30"/>
      <c r="AL197" s="31"/>
      <c r="AM197" s="24"/>
      <c r="AN197" s="32"/>
      <c r="AO197" s="33"/>
      <c r="AP197" s="33"/>
      <c r="AQ197" s="34"/>
      <c r="AR197" s="35"/>
      <c r="AS197" s="36"/>
      <c r="AT197" s="37"/>
      <c r="AU197" s="35"/>
      <c r="AV197" s="38"/>
      <c r="AW197" s="39"/>
      <c r="AX197" s="40"/>
    </row>
    <row r="198" spans="1:133" ht="16.350000000000001" customHeight="1" x14ac:dyDescent="0.2">
      <c r="A198" s="24" t="s">
        <v>303</v>
      </c>
      <c r="B198" s="21" t="s">
        <v>414</v>
      </c>
      <c r="C198" s="24" t="s">
        <v>26</v>
      </c>
      <c r="D198" s="21" t="s">
        <v>393</v>
      </c>
      <c r="E198" s="21"/>
      <c r="F198" s="25">
        <v>3600</v>
      </c>
      <c r="G198" s="26"/>
      <c r="H198" s="26"/>
      <c r="I198" s="27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4"/>
      <c r="AJ198" s="29"/>
      <c r="AK198" s="30"/>
      <c r="AL198" s="31"/>
      <c r="AM198" s="24"/>
      <c r="AN198" s="32"/>
      <c r="AO198" s="33"/>
      <c r="AP198" s="33"/>
      <c r="AQ198" s="34"/>
      <c r="AR198" s="35"/>
      <c r="AS198" s="36"/>
      <c r="AT198" s="37"/>
      <c r="AU198" s="35"/>
      <c r="AV198" s="38"/>
      <c r="AW198" s="39"/>
      <c r="AX198" s="40"/>
    </row>
    <row r="199" spans="1:133" ht="16.350000000000001" customHeight="1" x14ac:dyDescent="0.2">
      <c r="A199" s="24" t="s">
        <v>304</v>
      </c>
      <c r="B199" s="21" t="s">
        <v>403</v>
      </c>
      <c r="C199" s="24" t="s">
        <v>305</v>
      </c>
      <c r="D199" s="21" t="s">
        <v>393</v>
      </c>
      <c r="E199" s="21"/>
      <c r="F199" s="25">
        <f>13330-7534.35</f>
        <v>5795.65</v>
      </c>
      <c r="G199" s="26"/>
      <c r="H199" s="26"/>
      <c r="I199" s="27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4"/>
      <c r="AJ199" s="29"/>
      <c r="AK199" s="30"/>
      <c r="AL199" s="31"/>
      <c r="AM199" s="24"/>
      <c r="AN199" s="32"/>
      <c r="AO199" s="33"/>
      <c r="AP199" s="33"/>
      <c r="AQ199" s="34"/>
      <c r="AR199" s="35"/>
      <c r="AS199" s="36"/>
      <c r="AT199" s="37"/>
      <c r="AU199" s="35"/>
      <c r="AV199" s="38"/>
      <c r="AW199" s="39"/>
      <c r="AX199" s="40"/>
    </row>
    <row r="200" spans="1:133" ht="16.350000000000001" customHeight="1" x14ac:dyDescent="0.2">
      <c r="A200" s="24" t="s">
        <v>304</v>
      </c>
      <c r="B200" s="21" t="s">
        <v>404</v>
      </c>
      <c r="C200" s="24" t="s">
        <v>305</v>
      </c>
      <c r="D200" s="21" t="s">
        <v>393</v>
      </c>
      <c r="E200" s="21"/>
      <c r="F200" s="25">
        <f>7534.35</f>
        <v>7534.35</v>
      </c>
      <c r="G200" s="26"/>
      <c r="H200" s="26"/>
      <c r="I200" s="27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4"/>
      <c r="AJ200" s="29"/>
      <c r="AK200" s="30"/>
      <c r="AL200" s="31"/>
      <c r="AM200" s="24"/>
      <c r="AN200" s="32"/>
      <c r="AO200" s="33"/>
      <c r="AP200" s="33"/>
      <c r="AQ200" s="34"/>
      <c r="AR200" s="35"/>
      <c r="AS200" s="36"/>
      <c r="AT200" s="37"/>
      <c r="AU200" s="35"/>
      <c r="AV200" s="38"/>
      <c r="AW200" s="39"/>
      <c r="AX200" s="40"/>
    </row>
    <row r="201" spans="1:133" ht="16.350000000000001" customHeight="1" x14ac:dyDescent="0.2">
      <c r="A201" s="24" t="s">
        <v>306</v>
      </c>
      <c r="B201" s="21" t="s">
        <v>392</v>
      </c>
      <c r="C201" s="24" t="s">
        <v>307</v>
      </c>
      <c r="D201" s="21" t="s">
        <v>393</v>
      </c>
      <c r="E201" s="21"/>
      <c r="F201" s="25">
        <v>38303.589999999997</v>
      </c>
      <c r="G201" s="26"/>
      <c r="H201" s="26"/>
      <c r="I201" s="27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4"/>
      <c r="AJ201" s="29"/>
      <c r="AK201" s="30"/>
      <c r="AL201" s="31"/>
      <c r="AM201" s="24"/>
      <c r="AN201" s="32"/>
      <c r="AO201" s="33"/>
      <c r="AP201" s="33"/>
      <c r="AQ201" s="34"/>
      <c r="AR201" s="35"/>
      <c r="AS201" s="36"/>
      <c r="AT201" s="37"/>
      <c r="AU201" s="35"/>
      <c r="AV201" s="38"/>
      <c r="AW201" s="39"/>
      <c r="AX201" s="40"/>
    </row>
    <row r="202" spans="1:133" s="41" customFormat="1" ht="16.350000000000001" customHeight="1" x14ac:dyDescent="0.2">
      <c r="A202" s="24" t="s">
        <v>308</v>
      </c>
      <c r="B202" s="21" t="s">
        <v>392</v>
      </c>
      <c r="C202" s="24" t="s">
        <v>91</v>
      </c>
      <c r="D202" s="21" t="s">
        <v>393</v>
      </c>
      <c r="E202" s="21"/>
      <c r="F202" s="25">
        <v>25839.82</v>
      </c>
      <c r="G202" s="26"/>
      <c r="H202" s="26"/>
      <c r="I202" s="27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4"/>
      <c r="AJ202" s="29"/>
      <c r="AK202" s="30"/>
      <c r="AL202" s="31"/>
      <c r="AM202" s="24"/>
      <c r="AN202" s="32"/>
      <c r="AO202" s="33"/>
      <c r="AP202" s="33"/>
      <c r="AQ202" s="34"/>
      <c r="AR202" s="35"/>
      <c r="AS202" s="36"/>
      <c r="AT202" s="37"/>
      <c r="AU202" s="35"/>
      <c r="AV202" s="38"/>
      <c r="AW202" s="39"/>
      <c r="AX202" s="40"/>
      <c r="AY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  <c r="BV202" s="10"/>
      <c r="BW202" s="10"/>
      <c r="BX202" s="10"/>
      <c r="BY202" s="10"/>
      <c r="BZ202" s="10"/>
      <c r="CA202" s="10"/>
      <c r="CB202" s="10"/>
      <c r="CC202" s="10"/>
      <c r="CD202" s="10"/>
      <c r="CE202" s="10"/>
      <c r="CF202" s="10"/>
      <c r="CG202" s="10"/>
      <c r="CH202" s="10"/>
      <c r="CI202" s="10"/>
      <c r="CJ202" s="10"/>
      <c r="CK202" s="10"/>
      <c r="CL202" s="10"/>
      <c r="CM202" s="10"/>
      <c r="CN202" s="10"/>
      <c r="CO202" s="10"/>
      <c r="CP202" s="10"/>
      <c r="CQ202" s="10"/>
      <c r="CR202" s="10"/>
      <c r="CS202" s="10"/>
      <c r="CT202" s="10"/>
      <c r="CU202" s="10"/>
      <c r="CV202" s="10"/>
      <c r="CW202" s="10"/>
      <c r="CX202" s="10"/>
      <c r="CY202" s="10"/>
      <c r="CZ202" s="10"/>
      <c r="DA202" s="10"/>
      <c r="DB202" s="10"/>
      <c r="DC202" s="10"/>
      <c r="DD202" s="10"/>
      <c r="DE202" s="10"/>
      <c r="DF202" s="10"/>
      <c r="DG202" s="10"/>
      <c r="DH202" s="10"/>
      <c r="DI202" s="10"/>
      <c r="DJ202" s="10"/>
      <c r="DK202" s="10"/>
      <c r="DL202" s="10"/>
      <c r="DM202" s="10"/>
      <c r="DN202" s="10"/>
      <c r="DO202" s="10"/>
      <c r="DP202" s="10"/>
      <c r="DQ202" s="10"/>
      <c r="DR202" s="10"/>
      <c r="DS202" s="10"/>
      <c r="DT202" s="10"/>
      <c r="DU202" s="10"/>
      <c r="DV202" s="10"/>
      <c r="DW202" s="10"/>
      <c r="DX202" s="10"/>
      <c r="DY202" s="10"/>
      <c r="DZ202" s="10"/>
      <c r="EA202" s="10"/>
      <c r="EB202" s="10"/>
      <c r="EC202" s="10"/>
    </row>
    <row r="203" spans="1:133" ht="16.350000000000001" customHeight="1" x14ac:dyDescent="0.2">
      <c r="A203" s="24" t="s">
        <v>309</v>
      </c>
      <c r="B203" s="21" t="s">
        <v>392</v>
      </c>
      <c r="C203" s="24" t="s">
        <v>310</v>
      </c>
      <c r="D203" s="21" t="s">
        <v>393</v>
      </c>
      <c r="E203" s="21"/>
      <c r="F203" s="25">
        <v>40054.299999999988</v>
      </c>
      <c r="G203" s="26"/>
      <c r="H203" s="26"/>
      <c r="I203" s="27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4"/>
      <c r="AJ203" s="29"/>
      <c r="AK203" s="30"/>
      <c r="AL203" s="31"/>
      <c r="AM203" s="24"/>
      <c r="AN203" s="32"/>
      <c r="AO203" s="33"/>
      <c r="AP203" s="33"/>
      <c r="AQ203" s="34"/>
      <c r="AR203" s="35"/>
      <c r="AS203" s="36"/>
      <c r="AT203" s="37"/>
      <c r="AU203" s="35"/>
      <c r="AV203" s="38"/>
      <c r="AW203" s="39"/>
      <c r="AX203" s="40"/>
    </row>
    <row r="204" spans="1:133" ht="16.350000000000001" customHeight="1" x14ac:dyDescent="0.2">
      <c r="A204" s="24" t="s">
        <v>311</v>
      </c>
      <c r="B204" s="21" t="s">
        <v>392</v>
      </c>
      <c r="C204" s="24" t="s">
        <v>152</v>
      </c>
      <c r="D204" s="21" t="s">
        <v>393</v>
      </c>
      <c r="E204" s="21"/>
      <c r="F204" s="25">
        <v>29363.229999999992</v>
      </c>
      <c r="G204" s="26"/>
      <c r="H204" s="26"/>
      <c r="I204" s="27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4"/>
      <c r="AJ204" s="29"/>
      <c r="AK204" s="30"/>
      <c r="AL204" s="31"/>
      <c r="AM204" s="24"/>
      <c r="AN204" s="32"/>
      <c r="AO204" s="33"/>
      <c r="AP204" s="33"/>
      <c r="AQ204" s="34"/>
      <c r="AR204" s="35"/>
      <c r="AS204" s="36"/>
      <c r="AT204" s="37"/>
      <c r="AU204" s="35"/>
      <c r="AV204" s="38"/>
      <c r="AW204" s="39"/>
      <c r="AX204" s="40"/>
    </row>
    <row r="205" spans="1:133" ht="16.350000000000001" customHeight="1" x14ac:dyDescent="0.2">
      <c r="A205" s="24" t="s">
        <v>312</v>
      </c>
      <c r="B205" s="21" t="s">
        <v>392</v>
      </c>
      <c r="C205" s="24" t="s">
        <v>313</v>
      </c>
      <c r="D205" s="21" t="s">
        <v>393</v>
      </c>
      <c r="E205" s="21"/>
      <c r="F205" s="25">
        <v>20991.360000000001</v>
      </c>
      <c r="G205" s="26"/>
      <c r="H205" s="26"/>
      <c r="I205" s="27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4"/>
      <c r="AJ205" s="29"/>
      <c r="AK205" s="30"/>
      <c r="AL205" s="31"/>
      <c r="AM205" s="24"/>
      <c r="AN205" s="32"/>
      <c r="AO205" s="33"/>
      <c r="AP205" s="33"/>
      <c r="AQ205" s="34"/>
      <c r="AR205" s="35"/>
      <c r="AS205" s="36"/>
      <c r="AT205" s="37"/>
      <c r="AU205" s="35"/>
      <c r="AV205" s="38"/>
      <c r="AW205" s="39"/>
      <c r="AX205" s="40"/>
    </row>
    <row r="206" spans="1:133" ht="16.350000000000001" customHeight="1" x14ac:dyDescent="0.2">
      <c r="A206" s="24" t="s">
        <v>314</v>
      </c>
      <c r="B206" s="21" t="s">
        <v>392</v>
      </c>
      <c r="C206" s="24" t="s">
        <v>140</v>
      </c>
      <c r="D206" s="21" t="s">
        <v>393</v>
      </c>
      <c r="E206" s="21"/>
      <c r="F206" s="25">
        <v>18388.370000000003</v>
      </c>
      <c r="G206" s="26"/>
      <c r="H206" s="26"/>
      <c r="I206" s="27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4"/>
      <c r="AJ206" s="29"/>
      <c r="AK206" s="30"/>
      <c r="AL206" s="31"/>
      <c r="AM206" s="24"/>
      <c r="AN206" s="32"/>
      <c r="AO206" s="33"/>
      <c r="AP206" s="33"/>
      <c r="AQ206" s="34"/>
      <c r="AR206" s="35"/>
      <c r="AS206" s="36"/>
      <c r="AT206" s="37"/>
      <c r="AU206" s="35"/>
      <c r="AV206" s="38"/>
      <c r="AW206" s="39"/>
      <c r="AX206" s="40"/>
    </row>
    <row r="207" spans="1:133" s="41" customFormat="1" ht="16.350000000000001" customHeight="1" x14ac:dyDescent="0.2">
      <c r="A207" s="24" t="s">
        <v>315</v>
      </c>
      <c r="B207" s="21" t="s">
        <v>392</v>
      </c>
      <c r="C207" s="24" t="s">
        <v>316</v>
      </c>
      <c r="D207" s="21" t="s">
        <v>393</v>
      </c>
      <c r="E207" s="21"/>
      <c r="F207" s="25">
        <v>60240.700000000012</v>
      </c>
      <c r="G207" s="26"/>
      <c r="H207" s="26"/>
      <c r="I207" s="27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4"/>
      <c r="AJ207" s="29"/>
      <c r="AK207" s="30"/>
      <c r="AL207" s="31"/>
      <c r="AM207" s="24"/>
      <c r="AN207" s="32"/>
      <c r="AO207" s="33"/>
      <c r="AP207" s="33"/>
      <c r="AQ207" s="34"/>
      <c r="AR207" s="35"/>
      <c r="AS207" s="36"/>
      <c r="AT207" s="37"/>
      <c r="AU207" s="35"/>
      <c r="AV207" s="38"/>
      <c r="AW207" s="39"/>
      <c r="AX207" s="4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  <c r="CC207" s="10"/>
      <c r="CD207" s="10"/>
      <c r="CE207" s="10"/>
      <c r="CF207" s="10"/>
      <c r="CG207" s="10"/>
      <c r="CH207" s="10"/>
      <c r="CI207" s="10"/>
      <c r="CJ207" s="10"/>
      <c r="CK207" s="10"/>
      <c r="CL207" s="10"/>
      <c r="CM207" s="10"/>
      <c r="CN207" s="10"/>
      <c r="CO207" s="10"/>
      <c r="CP207" s="10"/>
      <c r="CQ207" s="10"/>
      <c r="CR207" s="10"/>
      <c r="CS207" s="10"/>
      <c r="CT207" s="10"/>
      <c r="CU207" s="10"/>
      <c r="CV207" s="10"/>
      <c r="CW207" s="10"/>
      <c r="CX207" s="10"/>
      <c r="CY207" s="10"/>
      <c r="CZ207" s="10"/>
      <c r="DA207" s="10"/>
      <c r="DB207" s="10"/>
      <c r="DC207" s="10"/>
      <c r="DD207" s="10"/>
      <c r="DE207" s="10"/>
      <c r="DF207" s="10"/>
      <c r="DG207" s="10"/>
      <c r="DH207" s="10"/>
      <c r="DI207" s="10"/>
      <c r="DJ207" s="10"/>
      <c r="DK207" s="10"/>
      <c r="DL207" s="10"/>
      <c r="DM207" s="10"/>
      <c r="DN207" s="10"/>
      <c r="DO207" s="10"/>
      <c r="DP207" s="10"/>
      <c r="DQ207" s="10"/>
      <c r="DR207" s="10"/>
      <c r="DS207" s="10"/>
      <c r="DT207" s="10"/>
      <c r="DU207" s="10"/>
      <c r="DV207" s="10"/>
      <c r="DW207" s="10"/>
      <c r="DX207" s="10"/>
      <c r="DY207" s="10"/>
      <c r="DZ207" s="10"/>
      <c r="EA207" s="10"/>
      <c r="EB207" s="10"/>
      <c r="EC207" s="10"/>
    </row>
    <row r="208" spans="1:133" ht="16.350000000000001" customHeight="1" x14ac:dyDescent="0.2">
      <c r="A208" s="24" t="s">
        <v>317</v>
      </c>
      <c r="B208" s="21" t="s">
        <v>392</v>
      </c>
      <c r="C208" s="24" t="s">
        <v>140</v>
      </c>
      <c r="D208" s="21" t="s">
        <v>393</v>
      </c>
      <c r="E208" s="21"/>
      <c r="F208" s="25">
        <v>17907.890000000003</v>
      </c>
      <c r="G208" s="26"/>
      <c r="H208" s="26"/>
      <c r="I208" s="27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4"/>
      <c r="AJ208" s="29"/>
      <c r="AK208" s="30"/>
      <c r="AL208" s="31"/>
      <c r="AM208" s="24"/>
      <c r="AN208" s="32"/>
      <c r="AO208" s="33"/>
      <c r="AP208" s="33"/>
      <c r="AQ208" s="34"/>
      <c r="AR208" s="35"/>
      <c r="AS208" s="36"/>
      <c r="AT208" s="37"/>
      <c r="AU208" s="35"/>
      <c r="AV208" s="38"/>
      <c r="AW208" s="39"/>
      <c r="AX208" s="40"/>
      <c r="BA208" s="41"/>
      <c r="BB208" s="41"/>
      <c r="BC208" s="41"/>
      <c r="BD208" s="41"/>
      <c r="BE208" s="41"/>
      <c r="BF208" s="41"/>
      <c r="BG208" s="41"/>
      <c r="BH208" s="41"/>
      <c r="BI208" s="41"/>
      <c r="BK208" s="41"/>
      <c r="BL208" s="41"/>
      <c r="BM208" s="41"/>
      <c r="BN208" s="41"/>
      <c r="BO208" s="41"/>
      <c r="BP208" s="41"/>
      <c r="BQ208" s="41"/>
      <c r="BR208" s="41"/>
      <c r="BS208" s="41"/>
      <c r="BT208" s="41"/>
      <c r="BU208" s="41"/>
      <c r="BV208" s="41"/>
      <c r="BW208" s="41"/>
      <c r="BX208" s="41"/>
      <c r="BY208" s="41"/>
      <c r="BZ208" s="41"/>
      <c r="CA208" s="41"/>
      <c r="CB208" s="41"/>
      <c r="CC208" s="41"/>
      <c r="CD208" s="41"/>
      <c r="CE208" s="41"/>
      <c r="CF208" s="41"/>
      <c r="CG208" s="41"/>
      <c r="CH208" s="41"/>
      <c r="CI208" s="41"/>
      <c r="CJ208" s="41"/>
      <c r="CK208" s="41"/>
      <c r="CL208" s="41"/>
      <c r="CM208" s="41"/>
      <c r="CN208" s="41"/>
      <c r="CO208" s="41"/>
      <c r="CP208" s="41"/>
      <c r="CQ208" s="41"/>
      <c r="CR208" s="41"/>
      <c r="CS208" s="41"/>
      <c r="CT208" s="41"/>
      <c r="CU208" s="41"/>
      <c r="CV208" s="41"/>
      <c r="CW208" s="41"/>
      <c r="CX208" s="41"/>
      <c r="CY208" s="41"/>
      <c r="CZ208" s="41"/>
      <c r="DA208" s="41"/>
      <c r="DB208" s="41"/>
      <c r="DC208" s="41"/>
      <c r="DD208" s="41"/>
      <c r="DE208" s="41"/>
      <c r="DF208" s="41"/>
      <c r="DG208" s="41"/>
      <c r="DH208" s="41"/>
      <c r="DI208" s="41"/>
      <c r="DJ208" s="41"/>
      <c r="DK208" s="41"/>
      <c r="DL208" s="41"/>
      <c r="DM208" s="41"/>
    </row>
    <row r="209" spans="1:133" ht="16.350000000000001" customHeight="1" x14ac:dyDescent="0.2">
      <c r="A209" s="24" t="s">
        <v>318</v>
      </c>
      <c r="B209" s="21" t="s">
        <v>392</v>
      </c>
      <c r="C209" s="24" t="s">
        <v>119</v>
      </c>
      <c r="D209" s="21" t="s">
        <v>393</v>
      </c>
      <c r="E209" s="21"/>
      <c r="F209" s="25">
        <v>17538.300000000003</v>
      </c>
      <c r="G209" s="26"/>
      <c r="H209" s="26"/>
      <c r="I209" s="27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4"/>
      <c r="AJ209" s="29"/>
      <c r="AK209" s="30"/>
      <c r="AL209" s="31"/>
      <c r="AM209" s="24"/>
      <c r="AN209" s="32"/>
      <c r="AO209" s="33"/>
      <c r="AP209" s="33"/>
      <c r="AQ209" s="34"/>
      <c r="AR209" s="35"/>
      <c r="AS209" s="36"/>
      <c r="AT209" s="37"/>
      <c r="AU209" s="35"/>
      <c r="AV209" s="38"/>
      <c r="AW209" s="39"/>
      <c r="AX209" s="40"/>
    </row>
    <row r="210" spans="1:133" ht="16.350000000000001" customHeight="1" x14ac:dyDescent="0.2">
      <c r="A210" s="24" t="s">
        <v>319</v>
      </c>
      <c r="B210" s="21" t="s">
        <v>392</v>
      </c>
      <c r="C210" s="24" t="s">
        <v>160</v>
      </c>
      <c r="D210" s="21" t="s">
        <v>393</v>
      </c>
      <c r="E210" s="21"/>
      <c r="F210" s="25">
        <v>17095</v>
      </c>
      <c r="G210" s="26"/>
      <c r="H210" s="26"/>
      <c r="I210" s="27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4"/>
      <c r="AJ210" s="29"/>
      <c r="AK210" s="30"/>
      <c r="AL210" s="31"/>
      <c r="AM210" s="24"/>
      <c r="AN210" s="32"/>
      <c r="AO210" s="33"/>
      <c r="AP210" s="33"/>
      <c r="AQ210" s="34"/>
      <c r="AR210" s="35"/>
      <c r="AS210" s="36"/>
      <c r="AT210" s="37"/>
      <c r="AU210" s="35"/>
      <c r="AV210" s="38"/>
      <c r="AW210" s="39"/>
      <c r="AX210" s="40"/>
    </row>
    <row r="211" spans="1:133" ht="16.350000000000001" customHeight="1" x14ac:dyDescent="0.2">
      <c r="A211" s="24" t="s">
        <v>320</v>
      </c>
      <c r="B211" s="21" t="s">
        <v>392</v>
      </c>
      <c r="C211" s="24" t="s">
        <v>221</v>
      </c>
      <c r="D211" s="21" t="s">
        <v>393</v>
      </c>
      <c r="E211" s="21"/>
      <c r="F211" s="25">
        <v>17009.199999999997</v>
      </c>
      <c r="G211" s="26"/>
      <c r="H211" s="26"/>
      <c r="I211" s="27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4"/>
      <c r="AJ211" s="29"/>
      <c r="AK211" s="30"/>
      <c r="AL211" s="31"/>
      <c r="AM211" s="24"/>
      <c r="AN211" s="32"/>
      <c r="AO211" s="33"/>
      <c r="AP211" s="33"/>
      <c r="AQ211" s="34"/>
      <c r="AR211" s="35"/>
      <c r="AS211" s="36"/>
      <c r="AT211" s="37"/>
      <c r="AU211" s="35"/>
      <c r="AV211" s="38"/>
      <c r="AW211" s="39"/>
      <c r="AX211" s="40"/>
      <c r="BA211" s="41"/>
      <c r="BB211" s="41"/>
      <c r="BC211" s="41"/>
      <c r="BD211" s="41"/>
      <c r="BE211" s="41"/>
      <c r="BF211" s="41"/>
      <c r="BG211" s="41"/>
      <c r="BH211" s="41"/>
      <c r="BI211" s="41"/>
      <c r="BK211" s="41"/>
      <c r="BL211" s="41"/>
      <c r="BM211" s="41"/>
      <c r="BN211" s="41"/>
      <c r="BO211" s="41"/>
      <c r="BP211" s="41"/>
      <c r="BQ211" s="41"/>
      <c r="BR211" s="41"/>
      <c r="BS211" s="41"/>
      <c r="BT211" s="41"/>
      <c r="BU211" s="41"/>
      <c r="BV211" s="41"/>
      <c r="BW211" s="41"/>
      <c r="BX211" s="41"/>
      <c r="BY211" s="41"/>
      <c r="BZ211" s="41"/>
      <c r="CA211" s="41"/>
      <c r="CB211" s="41"/>
      <c r="CC211" s="41"/>
      <c r="CD211" s="41"/>
      <c r="CE211" s="41"/>
      <c r="CF211" s="41"/>
      <c r="CG211" s="41"/>
      <c r="CH211" s="41"/>
    </row>
    <row r="212" spans="1:133" ht="16.350000000000001" customHeight="1" x14ac:dyDescent="0.2">
      <c r="A212" s="24" t="s">
        <v>321</v>
      </c>
      <c r="B212" s="21" t="s">
        <v>392</v>
      </c>
      <c r="C212" s="24" t="s">
        <v>114</v>
      </c>
      <c r="D212" s="21" t="s">
        <v>393</v>
      </c>
      <c r="E212" s="21"/>
      <c r="F212" s="25">
        <v>20673.770000000004</v>
      </c>
      <c r="G212" s="26"/>
      <c r="H212" s="26"/>
      <c r="I212" s="27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4"/>
      <c r="AJ212" s="29"/>
      <c r="AK212" s="30"/>
      <c r="AL212" s="31"/>
      <c r="AM212" s="24"/>
      <c r="AN212" s="32"/>
      <c r="AO212" s="33"/>
      <c r="AP212" s="33"/>
      <c r="AQ212" s="34"/>
      <c r="AR212" s="35"/>
      <c r="AS212" s="36"/>
      <c r="AT212" s="37"/>
      <c r="AU212" s="35"/>
      <c r="AV212" s="38"/>
      <c r="AW212" s="39"/>
      <c r="AX212" s="40"/>
      <c r="BA212" s="41"/>
      <c r="BB212" s="41"/>
      <c r="BC212" s="41"/>
      <c r="BD212" s="41"/>
      <c r="BE212" s="41"/>
      <c r="BF212" s="41"/>
      <c r="BG212" s="41"/>
      <c r="BH212" s="41"/>
      <c r="BI212" s="41"/>
      <c r="BK212" s="41"/>
      <c r="BL212" s="41"/>
      <c r="BM212" s="41"/>
      <c r="BN212" s="41"/>
      <c r="BO212" s="41"/>
      <c r="BP212" s="41"/>
      <c r="BQ212" s="41"/>
      <c r="BR212" s="41"/>
      <c r="BS212" s="41"/>
      <c r="BT212" s="41"/>
      <c r="BU212" s="41"/>
      <c r="BV212" s="41"/>
      <c r="BW212" s="41"/>
      <c r="BX212" s="41"/>
      <c r="BY212" s="41"/>
      <c r="BZ212" s="41"/>
      <c r="CA212" s="41"/>
      <c r="CB212" s="41"/>
      <c r="CC212" s="41"/>
    </row>
    <row r="213" spans="1:133" ht="16.350000000000001" customHeight="1" x14ac:dyDescent="0.2">
      <c r="A213" s="24" t="s">
        <v>322</v>
      </c>
      <c r="B213" s="21" t="s">
        <v>392</v>
      </c>
      <c r="C213" s="24" t="s">
        <v>323</v>
      </c>
      <c r="D213" s="21" t="s">
        <v>393</v>
      </c>
      <c r="E213" s="21"/>
      <c r="F213" s="25">
        <v>26905.709999999992</v>
      </c>
      <c r="G213" s="26"/>
      <c r="H213" s="26"/>
      <c r="I213" s="27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4"/>
      <c r="AJ213" s="29"/>
      <c r="AK213" s="30"/>
      <c r="AL213" s="31"/>
      <c r="AM213" s="24"/>
      <c r="AN213" s="32"/>
      <c r="AO213" s="33"/>
      <c r="AP213" s="33"/>
      <c r="AQ213" s="34"/>
      <c r="AR213" s="35"/>
      <c r="AS213" s="36"/>
      <c r="AT213" s="37"/>
      <c r="AU213" s="35"/>
      <c r="AV213" s="38"/>
      <c r="AW213" s="39"/>
      <c r="AX213" s="40"/>
    </row>
    <row r="214" spans="1:133" ht="16.350000000000001" customHeight="1" x14ac:dyDescent="0.2">
      <c r="A214" s="24" t="s">
        <v>324</v>
      </c>
      <c r="B214" s="21" t="s">
        <v>392</v>
      </c>
      <c r="C214" s="24" t="s">
        <v>325</v>
      </c>
      <c r="D214" s="21" t="s">
        <v>393</v>
      </c>
      <c r="E214" s="21"/>
      <c r="F214" s="25">
        <v>13990.08</v>
      </c>
      <c r="G214" s="26"/>
      <c r="H214" s="26"/>
      <c r="I214" s="27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4"/>
      <c r="AJ214" s="29"/>
      <c r="AK214" s="30"/>
      <c r="AL214" s="31"/>
      <c r="AM214" s="24"/>
      <c r="AN214" s="32"/>
      <c r="AO214" s="33"/>
      <c r="AP214" s="33"/>
      <c r="AQ214" s="34"/>
      <c r="AR214" s="35"/>
      <c r="AS214" s="36"/>
      <c r="AT214" s="37"/>
      <c r="AU214" s="35"/>
      <c r="AV214" s="38"/>
      <c r="AW214" s="39"/>
      <c r="AX214" s="40"/>
    </row>
    <row r="215" spans="1:133" ht="16.350000000000001" customHeight="1" x14ac:dyDescent="0.2">
      <c r="A215" s="24" t="s">
        <v>326</v>
      </c>
      <c r="B215" s="21" t="s">
        <v>392</v>
      </c>
      <c r="C215" s="24" t="s">
        <v>140</v>
      </c>
      <c r="D215" s="21" t="s">
        <v>393</v>
      </c>
      <c r="E215" s="21"/>
      <c r="F215" s="25">
        <v>19302.79</v>
      </c>
      <c r="G215" s="26"/>
      <c r="H215" s="26"/>
      <c r="I215" s="27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4"/>
      <c r="AJ215" s="29"/>
      <c r="AK215" s="30"/>
      <c r="AL215" s="31"/>
      <c r="AM215" s="24"/>
      <c r="AN215" s="32"/>
      <c r="AO215" s="33"/>
      <c r="AP215" s="33"/>
      <c r="AQ215" s="34"/>
      <c r="AR215" s="35"/>
      <c r="AS215" s="36"/>
      <c r="AT215" s="37"/>
      <c r="AU215" s="35"/>
      <c r="AV215" s="38"/>
      <c r="AW215" s="39"/>
      <c r="AX215" s="40"/>
    </row>
    <row r="216" spans="1:133" ht="16.350000000000001" customHeight="1" x14ac:dyDescent="0.2">
      <c r="A216" s="24" t="s">
        <v>327</v>
      </c>
      <c r="B216" s="21" t="s">
        <v>392</v>
      </c>
      <c r="C216" s="24" t="s">
        <v>328</v>
      </c>
      <c r="D216" s="21" t="s">
        <v>393</v>
      </c>
      <c r="E216" s="21"/>
      <c r="F216" s="25">
        <v>18446.739999999998</v>
      </c>
      <c r="G216" s="26"/>
      <c r="H216" s="26"/>
      <c r="I216" s="27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4"/>
      <c r="AJ216" s="29"/>
      <c r="AK216" s="30"/>
      <c r="AL216" s="31"/>
      <c r="AM216" s="24"/>
      <c r="AN216" s="32"/>
      <c r="AO216" s="33"/>
      <c r="AP216" s="33"/>
      <c r="AQ216" s="34"/>
      <c r="AR216" s="35"/>
      <c r="AS216" s="36"/>
      <c r="AT216" s="37"/>
      <c r="AU216" s="35"/>
      <c r="AV216" s="38"/>
      <c r="AW216" s="39"/>
      <c r="AX216" s="40"/>
    </row>
    <row r="217" spans="1:133" ht="16.350000000000001" customHeight="1" x14ac:dyDescent="0.2">
      <c r="A217" s="24" t="s">
        <v>329</v>
      </c>
      <c r="B217" s="21" t="s">
        <v>413</v>
      </c>
      <c r="C217" s="24" t="s">
        <v>253</v>
      </c>
      <c r="D217" s="21" t="s">
        <v>393</v>
      </c>
      <c r="E217" s="21"/>
      <c r="F217" s="25">
        <f>14874.35-4014.19</f>
        <v>10860.16</v>
      </c>
      <c r="G217" s="26"/>
      <c r="H217" s="26"/>
      <c r="I217" s="27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4"/>
      <c r="AJ217" s="29"/>
      <c r="AK217" s="30"/>
      <c r="AL217" s="31"/>
      <c r="AM217" s="24"/>
      <c r="AN217" s="32"/>
      <c r="AO217" s="33"/>
      <c r="AP217" s="33"/>
      <c r="AQ217" s="34"/>
      <c r="AR217" s="35"/>
      <c r="AS217" s="36"/>
      <c r="AT217" s="37"/>
      <c r="AU217" s="35"/>
      <c r="AV217" s="38"/>
      <c r="AW217" s="39"/>
      <c r="AX217" s="40"/>
    </row>
    <row r="218" spans="1:133" ht="16.350000000000001" customHeight="1" x14ac:dyDescent="0.2">
      <c r="A218" s="24" t="s">
        <v>329</v>
      </c>
      <c r="B218" s="21" t="s">
        <v>404</v>
      </c>
      <c r="C218" s="24" t="s">
        <v>253</v>
      </c>
      <c r="D218" s="21" t="s">
        <v>393</v>
      </c>
      <c r="E218" s="21"/>
      <c r="F218" s="25">
        <f>3335.43+678.76</f>
        <v>4014.1899999999996</v>
      </c>
      <c r="G218" s="26"/>
      <c r="H218" s="26"/>
      <c r="I218" s="27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4"/>
      <c r="AJ218" s="29"/>
      <c r="AK218" s="30"/>
      <c r="AL218" s="31"/>
      <c r="AM218" s="24"/>
      <c r="AN218" s="32"/>
      <c r="AO218" s="33"/>
      <c r="AP218" s="33"/>
      <c r="AQ218" s="34"/>
      <c r="AR218" s="35"/>
      <c r="AS218" s="36"/>
      <c r="AT218" s="37"/>
      <c r="AU218" s="35"/>
      <c r="AV218" s="38"/>
      <c r="AW218" s="39"/>
      <c r="AX218" s="40"/>
    </row>
    <row r="219" spans="1:133" s="12" customFormat="1" ht="16.350000000000001" customHeight="1" x14ac:dyDescent="0.2">
      <c r="A219" s="24" t="s">
        <v>330</v>
      </c>
      <c r="B219" s="21" t="s">
        <v>392</v>
      </c>
      <c r="C219" s="24" t="s">
        <v>26</v>
      </c>
      <c r="D219" s="21" t="s">
        <v>393</v>
      </c>
      <c r="E219" s="21"/>
      <c r="F219" s="25">
        <v>13236.649999999998</v>
      </c>
      <c r="G219" s="26"/>
      <c r="H219" s="26"/>
      <c r="I219" s="27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4"/>
      <c r="AJ219" s="29"/>
      <c r="AK219" s="30"/>
      <c r="AL219" s="31"/>
      <c r="AM219" s="24"/>
      <c r="AN219" s="32"/>
      <c r="AO219" s="33"/>
      <c r="AP219" s="33"/>
      <c r="AQ219" s="34"/>
      <c r="AR219" s="35"/>
      <c r="AS219" s="36"/>
      <c r="AT219" s="37"/>
      <c r="AU219" s="35"/>
      <c r="AV219" s="38"/>
      <c r="AW219" s="39"/>
      <c r="AX219" s="4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  <c r="BV219" s="10"/>
      <c r="BW219" s="10"/>
      <c r="BX219" s="10"/>
      <c r="BY219" s="10"/>
      <c r="BZ219" s="10"/>
      <c r="CA219" s="10"/>
      <c r="CB219" s="10"/>
      <c r="CC219" s="10"/>
      <c r="CD219" s="10"/>
      <c r="CE219" s="10"/>
      <c r="CF219" s="10"/>
      <c r="CG219" s="10"/>
      <c r="CH219" s="10"/>
      <c r="CI219" s="10"/>
      <c r="CJ219" s="10"/>
      <c r="CK219" s="10"/>
      <c r="CL219" s="10"/>
      <c r="CM219" s="10"/>
      <c r="CN219" s="10"/>
      <c r="CO219" s="10"/>
      <c r="CP219" s="10"/>
      <c r="CQ219" s="10"/>
      <c r="CR219" s="10"/>
      <c r="CS219" s="10"/>
      <c r="CT219" s="10"/>
      <c r="CU219" s="10"/>
      <c r="CV219" s="10"/>
      <c r="CW219" s="10"/>
      <c r="CX219" s="10"/>
      <c r="CY219" s="10"/>
      <c r="CZ219" s="10"/>
      <c r="DA219" s="10"/>
      <c r="DB219" s="10"/>
      <c r="DC219" s="10"/>
      <c r="DD219" s="10"/>
      <c r="DE219" s="10"/>
      <c r="DF219" s="10"/>
      <c r="DG219" s="10"/>
      <c r="DH219" s="10"/>
      <c r="DI219" s="10"/>
      <c r="DJ219" s="10"/>
      <c r="DK219" s="10"/>
      <c r="DL219" s="10"/>
      <c r="DM219" s="10"/>
      <c r="DN219" s="10"/>
      <c r="DO219" s="10"/>
      <c r="DP219" s="10"/>
      <c r="DQ219" s="10"/>
      <c r="DR219" s="10"/>
      <c r="DS219" s="10"/>
      <c r="DT219" s="10"/>
      <c r="DU219" s="10"/>
      <c r="DV219" s="10"/>
      <c r="DW219" s="10"/>
      <c r="DX219" s="10"/>
      <c r="DY219" s="10"/>
      <c r="DZ219" s="10"/>
      <c r="EA219" s="10"/>
      <c r="EB219" s="10"/>
      <c r="EC219" s="10"/>
    </row>
    <row r="220" spans="1:133" ht="16.350000000000001" customHeight="1" x14ac:dyDescent="0.2">
      <c r="A220" s="24" t="s">
        <v>331</v>
      </c>
      <c r="B220" s="21" t="s">
        <v>392</v>
      </c>
      <c r="C220" s="24" t="s">
        <v>332</v>
      </c>
      <c r="D220" s="21" t="s">
        <v>393</v>
      </c>
      <c r="E220" s="21"/>
      <c r="F220" s="25">
        <v>16616.600000000002</v>
      </c>
      <c r="G220" s="26"/>
      <c r="H220" s="26"/>
      <c r="I220" s="27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4"/>
      <c r="AJ220" s="29"/>
      <c r="AK220" s="30"/>
      <c r="AL220" s="31"/>
      <c r="AM220" s="24"/>
      <c r="AN220" s="32"/>
      <c r="AO220" s="33"/>
      <c r="AP220" s="33"/>
      <c r="AQ220" s="34"/>
      <c r="AR220" s="35"/>
      <c r="AS220" s="36"/>
      <c r="AT220" s="37"/>
      <c r="AU220" s="35"/>
      <c r="AV220" s="38"/>
      <c r="AW220" s="39"/>
      <c r="AX220" s="40"/>
    </row>
    <row r="221" spans="1:133" ht="16.350000000000001" customHeight="1" x14ac:dyDescent="0.2">
      <c r="A221" s="24" t="s">
        <v>333</v>
      </c>
      <c r="B221" s="21" t="s">
        <v>392</v>
      </c>
      <c r="C221" s="24" t="s">
        <v>227</v>
      </c>
      <c r="D221" s="21" t="s">
        <v>393</v>
      </c>
      <c r="E221" s="21"/>
      <c r="F221" s="25">
        <v>29761.94000000001</v>
      </c>
      <c r="G221" s="26"/>
      <c r="H221" s="26"/>
      <c r="I221" s="27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4"/>
      <c r="AJ221" s="29"/>
      <c r="AK221" s="30"/>
      <c r="AL221" s="31"/>
      <c r="AM221" s="24"/>
      <c r="AN221" s="32"/>
      <c r="AO221" s="33"/>
      <c r="AP221" s="33"/>
      <c r="AQ221" s="34"/>
      <c r="AR221" s="35"/>
      <c r="AS221" s="36"/>
      <c r="AT221" s="37"/>
      <c r="AU221" s="35"/>
      <c r="AV221" s="38"/>
      <c r="AW221" s="39"/>
      <c r="AX221" s="40"/>
    </row>
    <row r="222" spans="1:133" ht="16.350000000000001" customHeight="1" x14ac:dyDescent="0.2">
      <c r="A222" s="24" t="s">
        <v>334</v>
      </c>
      <c r="B222" s="21" t="s">
        <v>392</v>
      </c>
      <c r="C222" s="24" t="s">
        <v>335</v>
      </c>
      <c r="D222" s="21" t="s">
        <v>393</v>
      </c>
      <c r="E222" s="21"/>
      <c r="F222" s="25">
        <v>39554.32</v>
      </c>
      <c r="G222" s="26"/>
      <c r="H222" s="26"/>
      <c r="I222" s="27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4"/>
      <c r="AJ222" s="29"/>
      <c r="AK222" s="30"/>
      <c r="AL222" s="31"/>
      <c r="AM222" s="24"/>
      <c r="AN222" s="32"/>
      <c r="AO222" s="33"/>
      <c r="AP222" s="33"/>
      <c r="AQ222" s="34"/>
      <c r="AR222" s="35"/>
      <c r="AS222" s="36"/>
      <c r="AT222" s="37"/>
      <c r="AU222" s="35"/>
      <c r="AV222" s="38"/>
      <c r="AW222" s="39"/>
      <c r="AX222" s="40"/>
    </row>
    <row r="223" spans="1:133" ht="16.350000000000001" customHeight="1" x14ac:dyDescent="0.2">
      <c r="A223" s="24" t="s">
        <v>336</v>
      </c>
      <c r="B223" s="21" t="s">
        <v>392</v>
      </c>
      <c r="C223" s="24" t="s">
        <v>55</v>
      </c>
      <c r="D223" s="21" t="s">
        <v>393</v>
      </c>
      <c r="E223" s="21"/>
      <c r="F223" s="25">
        <v>22362.729999999992</v>
      </c>
      <c r="G223" s="26"/>
      <c r="H223" s="26"/>
      <c r="I223" s="27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4"/>
      <c r="AJ223" s="29"/>
      <c r="AK223" s="30"/>
      <c r="AL223" s="31"/>
      <c r="AM223" s="24"/>
      <c r="AN223" s="32"/>
      <c r="AO223" s="33"/>
      <c r="AP223" s="33"/>
      <c r="AQ223" s="34"/>
      <c r="AR223" s="35"/>
      <c r="AS223" s="36"/>
      <c r="AT223" s="37"/>
      <c r="AU223" s="35"/>
      <c r="AV223" s="38"/>
      <c r="AW223" s="39"/>
      <c r="AX223" s="40"/>
    </row>
    <row r="224" spans="1:133" ht="16.350000000000001" customHeight="1" x14ac:dyDescent="0.2">
      <c r="B224" s="21"/>
      <c r="E224" s="5"/>
      <c r="F224" s="1"/>
    </row>
    <row r="225" spans="1:133" ht="16.350000000000001" customHeight="1" x14ac:dyDescent="0.2">
      <c r="B225" s="21"/>
      <c r="E225" s="5"/>
      <c r="F225" s="1"/>
    </row>
    <row r="226" spans="1:133" ht="16.350000000000001" customHeight="1" x14ac:dyDescent="0.2">
      <c r="E226" s="5" t="s">
        <v>445</v>
      </c>
      <c r="F226" s="1">
        <f>SUM(F6:F225)</f>
        <v>4956438.1400000025</v>
      </c>
    </row>
    <row r="227" spans="1:133" ht="16.350000000000001" customHeight="1" x14ac:dyDescent="0.2">
      <c r="E227" s="5"/>
      <c r="F227" s="1"/>
    </row>
    <row r="228" spans="1:133" ht="16.350000000000001" customHeight="1" x14ac:dyDescent="0.2">
      <c r="E228" s="5"/>
      <c r="F228" s="1"/>
    </row>
    <row r="229" spans="1:133" ht="16.350000000000001" customHeight="1" x14ac:dyDescent="0.2">
      <c r="E229" s="5"/>
      <c r="F229" s="1"/>
    </row>
    <row r="230" spans="1:133" ht="16.350000000000001" customHeight="1" x14ac:dyDescent="0.2">
      <c r="A230" s="6" t="s">
        <v>459</v>
      </c>
      <c r="E230" s="5"/>
      <c r="F230" s="1"/>
    </row>
    <row r="232" spans="1:133" s="12" customFormat="1" ht="16.350000000000001" customHeight="1" x14ac:dyDescent="0.2">
      <c r="A232" s="46"/>
      <c r="B232" s="47"/>
      <c r="C232" s="24" t="s">
        <v>0</v>
      </c>
      <c r="D232" s="48"/>
      <c r="E232" s="49"/>
      <c r="F232" s="50"/>
      <c r="G232" s="51"/>
      <c r="H232" s="51"/>
      <c r="I232" s="52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  <c r="AA232" s="53"/>
      <c r="AB232" s="53"/>
      <c r="AC232" s="53"/>
      <c r="AD232" s="53"/>
      <c r="AE232" s="53"/>
      <c r="AF232" s="53"/>
      <c r="AG232" s="53"/>
      <c r="AH232" s="53"/>
      <c r="AI232" s="54"/>
      <c r="AJ232" s="55"/>
      <c r="AK232" s="56"/>
      <c r="AL232" s="57"/>
      <c r="AM232" s="54"/>
      <c r="AN232" s="58"/>
      <c r="AO232" s="59"/>
      <c r="AP232" s="33"/>
      <c r="AQ232" s="60"/>
      <c r="AR232" s="61"/>
      <c r="AS232" s="62"/>
      <c r="AT232" s="63"/>
      <c r="AU232" s="61"/>
      <c r="AV232" s="64"/>
      <c r="AW232" s="65"/>
      <c r="AX232" s="66"/>
      <c r="AY232" s="41"/>
      <c r="AZ232" s="41"/>
      <c r="BA232" s="41"/>
      <c r="BB232" s="41"/>
      <c r="BC232" s="41"/>
      <c r="BD232" s="41"/>
      <c r="BE232" s="41"/>
      <c r="BF232" s="41"/>
      <c r="BG232" s="41"/>
      <c r="BH232" s="41"/>
      <c r="BI232" s="41"/>
      <c r="BJ232" s="10"/>
      <c r="BK232" s="41"/>
      <c r="BL232" s="41"/>
      <c r="BM232" s="41"/>
      <c r="BN232" s="41"/>
      <c r="BO232" s="41"/>
      <c r="BP232" s="41"/>
      <c r="BQ232" s="41"/>
      <c r="BR232" s="41"/>
      <c r="BS232" s="41"/>
      <c r="BT232" s="41"/>
      <c r="BU232" s="41"/>
      <c r="BV232" s="41"/>
      <c r="BW232" s="41"/>
      <c r="BX232" s="41"/>
      <c r="BY232" s="41"/>
      <c r="BZ232" s="41"/>
      <c r="CA232" s="41"/>
      <c r="CB232" s="41"/>
      <c r="CC232" s="41"/>
      <c r="CD232" s="41"/>
      <c r="CE232" s="41"/>
      <c r="CF232" s="41"/>
      <c r="CG232" s="41"/>
      <c r="CH232" s="41"/>
      <c r="CI232" s="41"/>
      <c r="CJ232" s="41"/>
      <c r="CK232" s="41"/>
      <c r="CL232" s="41"/>
      <c r="CM232" s="41"/>
      <c r="CN232" s="41"/>
      <c r="CO232" s="41"/>
      <c r="CP232" s="41"/>
      <c r="CQ232" s="41"/>
      <c r="CR232" s="41"/>
      <c r="CS232" s="41"/>
      <c r="CT232" s="41"/>
      <c r="CU232" s="41"/>
      <c r="CV232" s="41"/>
      <c r="CW232" s="41"/>
      <c r="CX232" s="41"/>
      <c r="CY232" s="41"/>
      <c r="CZ232" s="41"/>
      <c r="DA232" s="41"/>
      <c r="DB232" s="41"/>
      <c r="DC232" s="41"/>
      <c r="DD232" s="41"/>
      <c r="DE232" s="41"/>
      <c r="DF232" s="41"/>
      <c r="DG232" s="41"/>
      <c r="DH232" s="41"/>
      <c r="DI232" s="41"/>
      <c r="DJ232" s="41"/>
      <c r="DK232" s="41"/>
      <c r="DL232" s="41"/>
      <c r="DM232" s="41"/>
      <c r="DN232" s="41"/>
      <c r="DO232" s="41"/>
      <c r="DP232" s="41"/>
      <c r="DQ232" s="41"/>
      <c r="DR232" s="41"/>
      <c r="DS232" s="41"/>
      <c r="DT232" s="41"/>
      <c r="DU232" s="41"/>
      <c r="DV232" s="41"/>
      <c r="DW232" s="41"/>
      <c r="DX232" s="41"/>
      <c r="DY232" s="41"/>
      <c r="DZ232" s="41"/>
      <c r="EA232" s="41"/>
      <c r="EB232" s="41"/>
      <c r="EC232" s="41"/>
    </row>
    <row r="233" spans="1:133" ht="14.25" customHeight="1" x14ac:dyDescent="0.2">
      <c r="A233" s="67">
        <v>41373</v>
      </c>
      <c r="B233" s="68"/>
      <c r="C233" s="69" t="s">
        <v>337</v>
      </c>
      <c r="D233" s="69">
        <v>667</v>
      </c>
      <c r="E233" s="69" t="s">
        <v>438</v>
      </c>
      <c r="F233" s="70">
        <v>627</v>
      </c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J233" s="10"/>
      <c r="AK233" s="10"/>
      <c r="AL233" s="10"/>
      <c r="AN233" s="10"/>
      <c r="AO233" s="10"/>
      <c r="AP233" s="10"/>
      <c r="AQ233" s="10"/>
      <c r="AR233" s="10"/>
      <c r="AS233" s="10"/>
      <c r="AU233" s="10"/>
      <c r="AX233" s="10"/>
    </row>
    <row r="234" spans="1:133" ht="14.25" customHeight="1" x14ac:dyDescent="0.2">
      <c r="A234" s="67">
        <v>41369</v>
      </c>
      <c r="B234" s="68"/>
      <c r="C234" s="69" t="s">
        <v>338</v>
      </c>
      <c r="D234" s="69">
        <v>672</v>
      </c>
      <c r="E234" s="69" t="s">
        <v>417</v>
      </c>
      <c r="F234" s="70">
        <v>178.5</v>
      </c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J234" s="10"/>
      <c r="AK234" s="10"/>
      <c r="AL234" s="10"/>
      <c r="AN234" s="10"/>
      <c r="AO234" s="10"/>
      <c r="AP234" s="10"/>
      <c r="AQ234" s="10"/>
      <c r="AR234" s="10"/>
      <c r="AS234" s="10"/>
      <c r="AU234" s="10"/>
      <c r="AX234" s="10"/>
    </row>
    <row r="235" spans="1:133" ht="12.2" customHeight="1" x14ac:dyDescent="0.2">
      <c r="A235" s="67">
        <v>41373</v>
      </c>
      <c r="B235" s="68"/>
      <c r="C235" s="69" t="s">
        <v>339</v>
      </c>
      <c r="D235" s="69">
        <v>676</v>
      </c>
      <c r="E235" s="69" t="s">
        <v>438</v>
      </c>
      <c r="F235" s="70">
        <v>1311.3</v>
      </c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J235" s="10"/>
      <c r="AK235" s="10"/>
      <c r="AL235" s="10"/>
      <c r="AN235" s="10"/>
      <c r="AO235" s="10"/>
      <c r="AP235" s="10"/>
      <c r="AQ235" s="10"/>
      <c r="AR235" s="10"/>
      <c r="AS235" s="10"/>
      <c r="AU235" s="10"/>
      <c r="AX235" s="10"/>
    </row>
    <row r="236" spans="1:133" ht="12.2" customHeight="1" x14ac:dyDescent="0.2">
      <c r="A236" s="67">
        <v>41373</v>
      </c>
      <c r="B236" s="68"/>
      <c r="C236" s="69" t="s">
        <v>340</v>
      </c>
      <c r="D236" s="69">
        <v>678</v>
      </c>
      <c r="E236" s="69" t="s">
        <v>418</v>
      </c>
      <c r="F236" s="70">
        <v>11429</v>
      </c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J236" s="10"/>
      <c r="AK236" s="10"/>
      <c r="AL236" s="10"/>
      <c r="AN236" s="10"/>
      <c r="AO236" s="10"/>
      <c r="AP236" s="10"/>
      <c r="AQ236" s="10"/>
      <c r="AR236" s="10"/>
      <c r="AS236" s="10"/>
      <c r="AU236" s="10"/>
      <c r="AX236" s="10"/>
    </row>
    <row r="237" spans="1:133" ht="14.25" customHeight="1" x14ac:dyDescent="0.2">
      <c r="A237" s="67">
        <v>41373</v>
      </c>
      <c r="B237" s="68"/>
      <c r="C237" s="69" t="s">
        <v>340</v>
      </c>
      <c r="D237" s="69">
        <v>679</v>
      </c>
      <c r="E237" s="69" t="s">
        <v>418</v>
      </c>
      <c r="F237" s="70">
        <v>13052</v>
      </c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J237" s="10"/>
      <c r="AK237" s="10"/>
      <c r="AL237" s="10"/>
      <c r="AN237" s="10"/>
      <c r="AO237" s="10"/>
      <c r="AP237" s="10"/>
      <c r="AQ237" s="10"/>
      <c r="AR237" s="10"/>
      <c r="AS237" s="10"/>
      <c r="AU237" s="10"/>
      <c r="AX237" s="10"/>
    </row>
    <row r="238" spans="1:133" ht="14.25" customHeight="1" x14ac:dyDescent="0.2">
      <c r="A238" s="67">
        <v>41373</v>
      </c>
      <c r="B238" s="68"/>
      <c r="C238" s="69" t="s">
        <v>341</v>
      </c>
      <c r="D238" s="69">
        <v>674</v>
      </c>
      <c r="E238" s="69" t="s">
        <v>419</v>
      </c>
      <c r="F238" s="70">
        <v>1193.1600000000001</v>
      </c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J238" s="10"/>
      <c r="AK238" s="10"/>
      <c r="AL238" s="10"/>
      <c r="AN238" s="10"/>
      <c r="AO238" s="10"/>
      <c r="AP238" s="10"/>
      <c r="AQ238" s="10"/>
      <c r="AR238" s="10"/>
      <c r="AS238" s="10"/>
      <c r="AU238" s="10"/>
      <c r="AX238" s="10"/>
    </row>
    <row r="239" spans="1:133" ht="12.2" customHeight="1" x14ac:dyDescent="0.2">
      <c r="A239" s="67">
        <v>41373</v>
      </c>
      <c r="B239" s="68"/>
      <c r="C239" s="69" t="s">
        <v>341</v>
      </c>
      <c r="D239" s="69">
        <v>684</v>
      </c>
      <c r="E239" s="69" t="s">
        <v>419</v>
      </c>
      <c r="F239" s="70">
        <v>51095.89</v>
      </c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J239" s="10"/>
      <c r="AK239" s="10"/>
      <c r="AL239" s="10"/>
      <c r="AN239" s="10"/>
      <c r="AO239" s="10"/>
      <c r="AP239" s="10"/>
      <c r="AQ239" s="10"/>
      <c r="AR239" s="10"/>
      <c r="AS239" s="10"/>
      <c r="AU239" s="10"/>
      <c r="AX239" s="10"/>
    </row>
    <row r="240" spans="1:133" ht="12.2" customHeight="1" x14ac:dyDescent="0.2">
      <c r="A240" s="67">
        <v>41373</v>
      </c>
      <c r="B240" s="68"/>
      <c r="C240" s="69" t="s">
        <v>342</v>
      </c>
      <c r="D240" s="69">
        <v>685</v>
      </c>
      <c r="E240" s="69" t="s">
        <v>419</v>
      </c>
      <c r="F240" s="70">
        <v>30623.67</v>
      </c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J240" s="10"/>
      <c r="AK240" s="10"/>
      <c r="AL240" s="10"/>
      <c r="AN240" s="10"/>
      <c r="AO240" s="10"/>
      <c r="AP240" s="10"/>
      <c r="AQ240" s="10"/>
      <c r="AR240" s="10"/>
      <c r="AS240" s="10"/>
      <c r="AU240" s="10"/>
      <c r="AX240" s="10"/>
    </row>
    <row r="241" spans="1:50" ht="12.2" customHeight="1" x14ac:dyDescent="0.2">
      <c r="A241" s="67">
        <v>41373</v>
      </c>
      <c r="B241" s="68"/>
      <c r="C241" s="69" t="s">
        <v>342</v>
      </c>
      <c r="D241" s="69">
        <v>686</v>
      </c>
      <c r="E241" s="69" t="s">
        <v>419</v>
      </c>
      <c r="F241" s="70">
        <v>1760</v>
      </c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J241" s="10"/>
      <c r="AK241" s="10"/>
      <c r="AL241" s="10"/>
      <c r="AN241" s="10"/>
      <c r="AO241" s="10"/>
      <c r="AP241" s="10"/>
      <c r="AQ241" s="10"/>
      <c r="AR241" s="10"/>
      <c r="AS241" s="10"/>
      <c r="AU241" s="10"/>
      <c r="AX241" s="10"/>
    </row>
    <row r="242" spans="1:50" ht="12.2" customHeight="1" x14ac:dyDescent="0.2">
      <c r="A242" s="67">
        <v>41373</v>
      </c>
      <c r="B242" s="68"/>
      <c r="C242" s="69" t="s">
        <v>343</v>
      </c>
      <c r="D242" s="69">
        <v>675</v>
      </c>
      <c r="E242" s="69" t="s">
        <v>420</v>
      </c>
      <c r="F242" s="70">
        <v>1555.61</v>
      </c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J242" s="10"/>
      <c r="AK242" s="10"/>
      <c r="AL242" s="10"/>
      <c r="AN242" s="10"/>
      <c r="AO242" s="10"/>
      <c r="AP242" s="10"/>
      <c r="AQ242" s="10"/>
      <c r="AR242" s="10"/>
      <c r="AS242" s="10"/>
      <c r="AU242" s="10"/>
      <c r="AX242" s="10"/>
    </row>
    <row r="243" spans="1:50" ht="12.2" customHeight="1" x14ac:dyDescent="0.2">
      <c r="A243" s="67">
        <v>41373</v>
      </c>
      <c r="B243" s="68"/>
      <c r="C243" s="69" t="s">
        <v>344</v>
      </c>
      <c r="D243" s="69">
        <v>673</v>
      </c>
      <c r="E243" s="69" t="s">
        <v>443</v>
      </c>
      <c r="F243" s="70">
        <v>461.69</v>
      </c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J243" s="10"/>
      <c r="AK243" s="10"/>
      <c r="AL243" s="10"/>
      <c r="AN243" s="10"/>
      <c r="AO243" s="10"/>
      <c r="AP243" s="10"/>
      <c r="AQ243" s="10"/>
      <c r="AR243" s="10"/>
      <c r="AS243" s="10"/>
      <c r="AU243" s="10"/>
      <c r="AX243" s="10"/>
    </row>
    <row r="244" spans="1:50" ht="12.2" customHeight="1" x14ac:dyDescent="0.2">
      <c r="A244" s="67">
        <v>41373</v>
      </c>
      <c r="B244" s="68"/>
      <c r="C244" s="69" t="s">
        <v>345</v>
      </c>
      <c r="D244" s="69">
        <v>681</v>
      </c>
      <c r="E244" s="69" t="s">
        <v>421</v>
      </c>
      <c r="F244" s="70">
        <v>314</v>
      </c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J244" s="10"/>
      <c r="AK244" s="10"/>
      <c r="AL244" s="10"/>
      <c r="AN244" s="10"/>
      <c r="AO244" s="10"/>
      <c r="AP244" s="10"/>
      <c r="AQ244" s="10"/>
      <c r="AR244" s="10"/>
      <c r="AS244" s="10"/>
      <c r="AU244" s="10"/>
      <c r="AX244" s="10"/>
    </row>
    <row r="245" spans="1:50" ht="14.25" customHeight="1" x14ac:dyDescent="0.2">
      <c r="A245" s="67">
        <v>41373</v>
      </c>
      <c r="B245" s="68"/>
      <c r="C245" s="69" t="s">
        <v>346</v>
      </c>
      <c r="D245" s="69">
        <v>670</v>
      </c>
      <c r="E245" s="69" t="s">
        <v>438</v>
      </c>
      <c r="F245" s="70">
        <v>8908.27</v>
      </c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J245" s="10"/>
      <c r="AK245" s="10"/>
      <c r="AL245" s="10"/>
      <c r="AN245" s="10"/>
      <c r="AO245" s="10"/>
      <c r="AP245" s="10"/>
      <c r="AQ245" s="10"/>
      <c r="AR245" s="10"/>
      <c r="AS245" s="10"/>
      <c r="AU245" s="10"/>
      <c r="AX245" s="10"/>
    </row>
    <row r="246" spans="1:50" ht="14.25" customHeight="1" x14ac:dyDescent="0.2">
      <c r="A246" s="67">
        <v>41369</v>
      </c>
      <c r="B246" s="68"/>
      <c r="C246" s="69" t="s">
        <v>347</v>
      </c>
      <c r="D246" s="69">
        <v>683</v>
      </c>
      <c r="E246" s="69" t="s">
        <v>430</v>
      </c>
      <c r="F246" s="70">
        <v>1375</v>
      </c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J246" s="10"/>
      <c r="AK246" s="10"/>
      <c r="AL246" s="10"/>
      <c r="AN246" s="10"/>
      <c r="AO246" s="10"/>
      <c r="AP246" s="10"/>
      <c r="AQ246" s="10"/>
      <c r="AR246" s="10"/>
      <c r="AS246" s="10"/>
      <c r="AU246" s="10"/>
      <c r="AX246" s="10"/>
    </row>
    <row r="247" spans="1:50" ht="12.2" customHeight="1" x14ac:dyDescent="0.2">
      <c r="A247" s="67">
        <v>41369</v>
      </c>
      <c r="B247" s="68"/>
      <c r="C247" s="69" t="s">
        <v>348</v>
      </c>
      <c r="D247" s="69">
        <v>677</v>
      </c>
      <c r="E247" s="69" t="s">
        <v>438</v>
      </c>
      <c r="F247" s="70">
        <v>7820</v>
      </c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J247" s="10"/>
      <c r="AK247" s="10"/>
      <c r="AL247" s="10"/>
      <c r="AN247" s="10"/>
      <c r="AO247" s="10"/>
      <c r="AP247" s="10"/>
      <c r="AQ247" s="10"/>
      <c r="AR247" s="10"/>
      <c r="AS247" s="10"/>
      <c r="AU247" s="10"/>
      <c r="AX247" s="10"/>
    </row>
    <row r="248" spans="1:50" ht="12.2" customHeight="1" x14ac:dyDescent="0.2">
      <c r="A248" s="67">
        <v>41369</v>
      </c>
      <c r="B248" s="68"/>
      <c r="C248" s="69" t="s">
        <v>349</v>
      </c>
      <c r="D248" s="69">
        <v>666</v>
      </c>
      <c r="E248" s="69" t="s">
        <v>422</v>
      </c>
      <c r="F248" s="70">
        <v>24.79</v>
      </c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J248" s="10"/>
      <c r="AK248" s="10"/>
      <c r="AL248" s="10"/>
      <c r="AN248" s="10"/>
      <c r="AO248" s="10"/>
      <c r="AP248" s="10"/>
      <c r="AQ248" s="10"/>
      <c r="AR248" s="10"/>
      <c r="AS248" s="10"/>
      <c r="AU248" s="10"/>
      <c r="AX248" s="10"/>
    </row>
    <row r="249" spans="1:50" ht="12.2" customHeight="1" x14ac:dyDescent="0.2">
      <c r="A249" s="67">
        <v>41373</v>
      </c>
      <c r="B249" s="68"/>
      <c r="C249" s="69" t="s">
        <v>350</v>
      </c>
      <c r="D249" s="69">
        <v>680</v>
      </c>
      <c r="E249" s="69" t="s">
        <v>423</v>
      </c>
      <c r="F249" s="70">
        <v>1100</v>
      </c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J249" s="10"/>
      <c r="AK249" s="10"/>
      <c r="AL249" s="10"/>
      <c r="AN249" s="10"/>
      <c r="AO249" s="10"/>
      <c r="AP249" s="10"/>
      <c r="AQ249" s="10"/>
      <c r="AR249" s="10"/>
      <c r="AS249" s="10"/>
      <c r="AU249" s="10"/>
      <c r="AX249" s="10"/>
    </row>
    <row r="250" spans="1:50" ht="12.2" customHeight="1" x14ac:dyDescent="0.2">
      <c r="A250" s="67">
        <v>41369</v>
      </c>
      <c r="B250" s="68"/>
      <c r="C250" s="69" t="s">
        <v>351</v>
      </c>
      <c r="D250" s="69">
        <v>668</v>
      </c>
      <c r="E250" s="69" t="s">
        <v>418</v>
      </c>
      <c r="F250" s="70">
        <v>160</v>
      </c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J250" s="10"/>
      <c r="AK250" s="10"/>
      <c r="AL250" s="10"/>
      <c r="AN250" s="10"/>
      <c r="AO250" s="10"/>
      <c r="AP250" s="10"/>
      <c r="AQ250" s="10"/>
      <c r="AR250" s="10"/>
      <c r="AS250" s="10"/>
      <c r="AU250" s="10"/>
      <c r="AX250" s="10"/>
    </row>
    <row r="251" spans="1:50" ht="12.2" customHeight="1" x14ac:dyDescent="0.2">
      <c r="A251" s="67">
        <v>41369</v>
      </c>
      <c r="B251" s="68"/>
      <c r="C251" s="69" t="s">
        <v>352</v>
      </c>
      <c r="D251" s="69">
        <v>682</v>
      </c>
      <c r="E251" s="69" t="s">
        <v>421</v>
      </c>
      <c r="F251" s="70">
        <v>691.67</v>
      </c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J251" s="10"/>
      <c r="AK251" s="10"/>
      <c r="AL251" s="10"/>
      <c r="AN251" s="10"/>
      <c r="AO251" s="10"/>
      <c r="AP251" s="10"/>
      <c r="AQ251" s="10"/>
      <c r="AR251" s="10"/>
      <c r="AS251" s="10"/>
      <c r="AU251" s="10"/>
      <c r="AX251" s="10"/>
    </row>
    <row r="252" spans="1:50" ht="12.2" customHeight="1" x14ac:dyDescent="0.2">
      <c r="A252" s="67">
        <v>41373</v>
      </c>
      <c r="B252" s="68"/>
      <c r="C252" s="69" t="s">
        <v>353</v>
      </c>
      <c r="D252" s="69">
        <v>669</v>
      </c>
      <c r="E252" s="69" t="s">
        <v>418</v>
      </c>
      <c r="F252" s="70">
        <v>624.34</v>
      </c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J252" s="10"/>
      <c r="AK252" s="10"/>
      <c r="AL252" s="10"/>
      <c r="AN252" s="10"/>
      <c r="AO252" s="10"/>
      <c r="AP252" s="10"/>
      <c r="AQ252" s="10"/>
      <c r="AR252" s="10"/>
      <c r="AS252" s="10"/>
      <c r="AU252" s="10"/>
      <c r="AX252" s="10"/>
    </row>
    <row r="253" spans="1:50" ht="12.2" customHeight="1" x14ac:dyDescent="0.2">
      <c r="A253" s="67">
        <v>41373</v>
      </c>
      <c r="B253" s="68"/>
      <c r="C253" s="69" t="s">
        <v>353</v>
      </c>
      <c r="D253" s="69">
        <v>671</v>
      </c>
      <c r="E253" s="69" t="s">
        <v>418</v>
      </c>
      <c r="F253" s="70">
        <v>1379.21</v>
      </c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J253" s="10"/>
      <c r="AK253" s="10"/>
      <c r="AL253" s="10"/>
      <c r="AN253" s="10"/>
      <c r="AO253" s="10"/>
      <c r="AP253" s="10"/>
      <c r="AQ253" s="10"/>
      <c r="AR253" s="10"/>
      <c r="AS253" s="10"/>
      <c r="AU253" s="10"/>
      <c r="AX253" s="10"/>
    </row>
    <row r="254" spans="1:50" ht="12.2" customHeight="1" x14ac:dyDescent="0.2">
      <c r="A254" s="67">
        <v>41380</v>
      </c>
      <c r="B254" s="68"/>
      <c r="C254" s="69" t="s">
        <v>337</v>
      </c>
      <c r="D254" s="69">
        <v>688</v>
      </c>
      <c r="E254" s="69" t="s">
        <v>438</v>
      </c>
      <c r="F254" s="70">
        <v>42986</v>
      </c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J254" s="10"/>
      <c r="AK254" s="10"/>
      <c r="AL254" s="10"/>
      <c r="AN254" s="10"/>
      <c r="AO254" s="10"/>
      <c r="AP254" s="10"/>
      <c r="AQ254" s="10"/>
      <c r="AR254" s="10"/>
      <c r="AS254" s="10"/>
      <c r="AU254" s="10"/>
      <c r="AX254" s="10"/>
    </row>
    <row r="255" spans="1:50" ht="14.25" customHeight="1" x14ac:dyDescent="0.2">
      <c r="A255" s="67">
        <v>41376</v>
      </c>
      <c r="B255" s="68"/>
      <c r="C255" s="69" t="s">
        <v>354</v>
      </c>
      <c r="D255" s="69">
        <v>690</v>
      </c>
      <c r="E255" s="69" t="s">
        <v>418</v>
      </c>
      <c r="F255" s="70">
        <v>5174.76</v>
      </c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J255" s="10"/>
      <c r="AK255" s="10"/>
      <c r="AL255" s="10"/>
      <c r="AN255" s="10"/>
      <c r="AO255" s="10"/>
      <c r="AP255" s="10"/>
      <c r="AQ255" s="10"/>
      <c r="AR255" s="10"/>
      <c r="AS255" s="10"/>
      <c r="AU255" s="10"/>
      <c r="AX255" s="10"/>
    </row>
    <row r="256" spans="1:50" ht="14.25" customHeight="1" x14ac:dyDescent="0.2">
      <c r="A256" s="13">
        <v>41376</v>
      </c>
      <c r="B256" s="71"/>
      <c r="C256" s="69" t="s">
        <v>355</v>
      </c>
      <c r="D256" s="72">
        <v>927425</v>
      </c>
      <c r="E256" s="69" t="s">
        <v>427</v>
      </c>
      <c r="F256" s="70">
        <v>240</v>
      </c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J256" s="10"/>
      <c r="AK256" s="10"/>
      <c r="AL256" s="10"/>
      <c r="AN256" s="10"/>
      <c r="AO256" s="10"/>
      <c r="AP256" s="10"/>
      <c r="AQ256" s="10"/>
      <c r="AR256" s="10"/>
      <c r="AS256" s="10"/>
      <c r="AU256" s="10"/>
      <c r="AX256" s="10"/>
    </row>
    <row r="257" spans="1:50" ht="14.25" customHeight="1" x14ac:dyDescent="0.2">
      <c r="A257" s="13">
        <v>41376</v>
      </c>
      <c r="B257" s="71"/>
      <c r="C257" s="69" t="s">
        <v>355</v>
      </c>
      <c r="D257" s="72">
        <v>927425</v>
      </c>
      <c r="E257" s="69" t="s">
        <v>424</v>
      </c>
      <c r="F257" s="70">
        <v>98.32</v>
      </c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J257" s="10"/>
      <c r="AK257" s="10"/>
      <c r="AL257" s="10"/>
      <c r="AN257" s="10"/>
      <c r="AO257" s="10"/>
      <c r="AP257" s="10"/>
      <c r="AQ257" s="10"/>
      <c r="AR257" s="10"/>
      <c r="AS257" s="10"/>
      <c r="AU257" s="10"/>
      <c r="AX257" s="10"/>
    </row>
    <row r="258" spans="1:50" ht="14.25" customHeight="1" x14ac:dyDescent="0.2">
      <c r="A258" s="13">
        <v>41376</v>
      </c>
      <c r="B258" s="71"/>
      <c r="C258" s="69" t="s">
        <v>355</v>
      </c>
      <c r="D258" s="72">
        <v>927425</v>
      </c>
      <c r="E258" s="69" t="s">
        <v>425</v>
      </c>
      <c r="F258" s="70">
        <v>269.42</v>
      </c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J258" s="10"/>
      <c r="AK258" s="10"/>
      <c r="AL258" s="10"/>
      <c r="AN258" s="10"/>
      <c r="AO258" s="10"/>
      <c r="AP258" s="10"/>
      <c r="AQ258" s="10"/>
      <c r="AR258" s="10"/>
      <c r="AS258" s="10"/>
      <c r="AU258" s="10"/>
      <c r="AX258" s="10"/>
    </row>
    <row r="259" spans="1:50" ht="14.25" customHeight="1" x14ac:dyDescent="0.2">
      <c r="A259" s="67">
        <v>41380</v>
      </c>
      <c r="B259" s="68"/>
      <c r="C259" s="69" t="s">
        <v>356</v>
      </c>
      <c r="D259" s="69">
        <v>697</v>
      </c>
      <c r="E259" s="69" t="s">
        <v>426</v>
      </c>
      <c r="F259" s="70">
        <v>6374.96</v>
      </c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J259" s="10"/>
      <c r="AK259" s="10"/>
      <c r="AL259" s="10"/>
      <c r="AN259" s="10"/>
      <c r="AO259" s="10"/>
      <c r="AP259" s="10"/>
      <c r="AQ259" s="10"/>
      <c r="AR259" s="10"/>
      <c r="AS259" s="10"/>
      <c r="AU259" s="10"/>
      <c r="AX259" s="10"/>
    </row>
    <row r="260" spans="1:50" ht="12.2" customHeight="1" x14ac:dyDescent="0.2">
      <c r="A260" s="67">
        <v>41380</v>
      </c>
      <c r="B260" s="68"/>
      <c r="C260" s="69" t="s">
        <v>343</v>
      </c>
      <c r="D260" s="69">
        <v>695</v>
      </c>
      <c r="E260" s="69" t="s">
        <v>420</v>
      </c>
      <c r="F260" s="70">
        <v>210.88</v>
      </c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J260" s="10"/>
      <c r="AK260" s="10"/>
      <c r="AL260" s="10"/>
      <c r="AN260" s="10"/>
      <c r="AO260" s="10"/>
      <c r="AP260" s="10"/>
      <c r="AQ260" s="10"/>
      <c r="AR260" s="10"/>
      <c r="AS260" s="10"/>
      <c r="AU260" s="10"/>
      <c r="AX260" s="10"/>
    </row>
    <row r="261" spans="1:50" ht="14.25" customHeight="1" x14ac:dyDescent="0.2">
      <c r="A261" s="67">
        <v>41380</v>
      </c>
      <c r="B261" s="68"/>
      <c r="C261" s="69" t="s">
        <v>357</v>
      </c>
      <c r="D261" s="69">
        <v>701</v>
      </c>
      <c r="E261" s="69" t="s">
        <v>425</v>
      </c>
      <c r="F261" s="70">
        <v>4321.68</v>
      </c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J261" s="10"/>
      <c r="AK261" s="10"/>
      <c r="AL261" s="10"/>
      <c r="AN261" s="10"/>
      <c r="AO261" s="10"/>
      <c r="AP261" s="10"/>
      <c r="AQ261" s="10"/>
      <c r="AR261" s="10"/>
      <c r="AS261" s="10"/>
      <c r="AU261" s="10"/>
      <c r="AX261" s="10"/>
    </row>
    <row r="262" spans="1:50" ht="14.25" customHeight="1" x14ac:dyDescent="0.2">
      <c r="A262" s="67">
        <v>41380</v>
      </c>
      <c r="B262" s="68"/>
      <c r="C262" s="69" t="s">
        <v>344</v>
      </c>
      <c r="D262" s="69">
        <v>698</v>
      </c>
      <c r="E262" s="69" t="s">
        <v>443</v>
      </c>
      <c r="F262" s="70">
        <v>377.44</v>
      </c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J262" s="10"/>
      <c r="AK262" s="10"/>
      <c r="AL262" s="10"/>
      <c r="AN262" s="10"/>
      <c r="AO262" s="10"/>
      <c r="AP262" s="10"/>
      <c r="AQ262" s="10"/>
      <c r="AR262" s="10"/>
      <c r="AS262" s="10"/>
      <c r="AU262" s="10"/>
      <c r="AX262" s="10"/>
    </row>
    <row r="263" spans="1:50" ht="12.2" customHeight="1" x14ac:dyDescent="0.2">
      <c r="A263" s="67">
        <v>41380</v>
      </c>
      <c r="B263" s="68"/>
      <c r="C263" s="69" t="s">
        <v>344</v>
      </c>
      <c r="D263" s="69">
        <v>699</v>
      </c>
      <c r="E263" s="69" t="s">
        <v>443</v>
      </c>
      <c r="F263" s="70">
        <v>401.03</v>
      </c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J263" s="10"/>
      <c r="AK263" s="10"/>
      <c r="AL263" s="10"/>
      <c r="AN263" s="10"/>
      <c r="AO263" s="10"/>
      <c r="AP263" s="10"/>
      <c r="AQ263" s="10"/>
      <c r="AR263" s="10"/>
      <c r="AS263" s="10"/>
      <c r="AU263" s="10"/>
      <c r="AX263" s="10"/>
    </row>
    <row r="264" spans="1:50" ht="12.2" customHeight="1" x14ac:dyDescent="0.2">
      <c r="A264" s="67">
        <v>41380</v>
      </c>
      <c r="B264" s="68"/>
      <c r="C264" s="69" t="s">
        <v>344</v>
      </c>
      <c r="D264" s="69">
        <v>700</v>
      </c>
      <c r="E264" s="69" t="s">
        <v>443</v>
      </c>
      <c r="F264" s="70">
        <v>13.48</v>
      </c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J264" s="10"/>
      <c r="AK264" s="10"/>
      <c r="AL264" s="10"/>
      <c r="AN264" s="10"/>
      <c r="AO264" s="10"/>
      <c r="AP264" s="10"/>
      <c r="AQ264" s="10"/>
      <c r="AR264" s="10"/>
      <c r="AS264" s="10"/>
      <c r="AU264" s="10"/>
      <c r="AX264" s="10"/>
    </row>
    <row r="265" spans="1:50" ht="12.2" customHeight="1" x14ac:dyDescent="0.2">
      <c r="A265" s="67">
        <v>41380</v>
      </c>
      <c r="B265" s="68"/>
      <c r="C265" s="69" t="s">
        <v>345</v>
      </c>
      <c r="D265" s="69">
        <v>693</v>
      </c>
      <c r="E265" s="69" t="s">
        <v>421</v>
      </c>
      <c r="F265" s="70">
        <v>314</v>
      </c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J265" s="10"/>
      <c r="AK265" s="10"/>
      <c r="AL265" s="10"/>
      <c r="AN265" s="10"/>
      <c r="AO265" s="10"/>
      <c r="AP265" s="10"/>
      <c r="AQ265" s="10"/>
      <c r="AR265" s="10"/>
      <c r="AS265" s="10"/>
      <c r="AU265" s="10"/>
      <c r="AX265" s="10"/>
    </row>
    <row r="266" spans="1:50" ht="12.2" customHeight="1" x14ac:dyDescent="0.2">
      <c r="A266" s="67">
        <v>41376</v>
      </c>
      <c r="B266" s="68"/>
      <c r="C266" s="69" t="s">
        <v>347</v>
      </c>
      <c r="D266" s="69">
        <v>689</v>
      </c>
      <c r="E266" s="69" t="s">
        <v>430</v>
      </c>
      <c r="F266" s="70">
        <v>1375</v>
      </c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J266" s="10"/>
      <c r="AK266" s="10"/>
      <c r="AL266" s="10"/>
      <c r="AN266" s="10"/>
      <c r="AO266" s="10"/>
      <c r="AP266" s="10"/>
      <c r="AQ266" s="10"/>
      <c r="AR266" s="10"/>
      <c r="AS266" s="10"/>
      <c r="AU266" s="10"/>
      <c r="AX266" s="10"/>
    </row>
    <row r="267" spans="1:50" ht="12.2" customHeight="1" x14ac:dyDescent="0.2">
      <c r="A267" s="67">
        <v>41376</v>
      </c>
      <c r="B267" s="68"/>
      <c r="C267" s="69" t="s">
        <v>358</v>
      </c>
      <c r="D267" s="69">
        <v>696</v>
      </c>
      <c r="E267" s="69" t="s">
        <v>439</v>
      </c>
      <c r="F267" s="70">
        <v>321</v>
      </c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J267" s="10"/>
      <c r="AK267" s="10"/>
      <c r="AL267" s="10"/>
      <c r="AN267" s="10"/>
      <c r="AO267" s="10"/>
      <c r="AP267" s="10"/>
      <c r="AQ267" s="10"/>
      <c r="AR267" s="10"/>
      <c r="AS267" s="10"/>
      <c r="AU267" s="10"/>
      <c r="AX267" s="10"/>
    </row>
    <row r="268" spans="1:50" ht="12.2" customHeight="1" x14ac:dyDescent="0.2">
      <c r="A268" s="67">
        <v>41376</v>
      </c>
      <c r="B268" s="68"/>
      <c r="C268" s="69" t="s">
        <v>349</v>
      </c>
      <c r="D268" s="69">
        <v>692</v>
      </c>
      <c r="E268" s="69" t="s">
        <v>422</v>
      </c>
      <c r="F268" s="70">
        <v>24.25</v>
      </c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J268" s="10"/>
      <c r="AK268" s="10"/>
      <c r="AL268" s="10"/>
      <c r="AN268" s="10"/>
      <c r="AO268" s="10"/>
      <c r="AP268" s="10"/>
      <c r="AQ268" s="10"/>
      <c r="AR268" s="10"/>
      <c r="AS268" s="10"/>
      <c r="AU268" s="10"/>
      <c r="AX268" s="10"/>
    </row>
    <row r="269" spans="1:50" ht="12.2" customHeight="1" x14ac:dyDescent="0.2">
      <c r="A269" s="67">
        <v>41380</v>
      </c>
      <c r="B269" s="68"/>
      <c r="C269" s="69" t="s">
        <v>359</v>
      </c>
      <c r="D269" s="69">
        <v>694</v>
      </c>
      <c r="E269" s="69" t="s">
        <v>429</v>
      </c>
      <c r="F269" s="70">
        <v>360</v>
      </c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J269" s="10"/>
      <c r="AK269" s="10"/>
      <c r="AL269" s="10"/>
      <c r="AN269" s="10"/>
      <c r="AO269" s="10"/>
      <c r="AP269" s="10"/>
      <c r="AQ269" s="10"/>
      <c r="AR269" s="10"/>
      <c r="AS269" s="10"/>
      <c r="AU269" s="10"/>
      <c r="AX269" s="10"/>
    </row>
    <row r="270" spans="1:50" ht="12.2" customHeight="1" x14ac:dyDescent="0.2">
      <c r="A270" s="67">
        <v>41376</v>
      </c>
      <c r="B270" s="68"/>
      <c r="C270" s="69" t="s">
        <v>360</v>
      </c>
      <c r="D270" s="69">
        <v>691</v>
      </c>
      <c r="E270" s="69" t="s">
        <v>438</v>
      </c>
      <c r="F270" s="70">
        <v>9550</v>
      </c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J270" s="10"/>
      <c r="AK270" s="10"/>
      <c r="AL270" s="10"/>
      <c r="AN270" s="10"/>
      <c r="AO270" s="10"/>
      <c r="AP270" s="10"/>
      <c r="AQ270" s="10"/>
      <c r="AR270" s="10"/>
      <c r="AS270" s="10"/>
      <c r="AU270" s="10"/>
      <c r="AX270" s="10"/>
    </row>
    <row r="271" spans="1:50" ht="12.2" customHeight="1" x14ac:dyDescent="0.2">
      <c r="A271" s="67">
        <v>41379</v>
      </c>
      <c r="B271" s="68"/>
      <c r="C271" s="69" t="s">
        <v>361</v>
      </c>
      <c r="D271" s="69">
        <v>687</v>
      </c>
      <c r="E271" s="69"/>
      <c r="F271" s="70">
        <v>0</v>
      </c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J271" s="10"/>
      <c r="AK271" s="10"/>
      <c r="AL271" s="10"/>
      <c r="AN271" s="10"/>
      <c r="AO271" s="10"/>
      <c r="AP271" s="10"/>
      <c r="AQ271" s="10"/>
      <c r="AR271" s="10"/>
      <c r="AS271" s="10"/>
      <c r="AU271" s="10"/>
      <c r="AX271" s="10"/>
    </row>
    <row r="272" spans="1:50" ht="12.2" customHeight="1" x14ac:dyDescent="0.2">
      <c r="A272" s="67">
        <v>41382</v>
      </c>
      <c r="B272" s="68"/>
      <c r="C272" s="69" t="s">
        <v>354</v>
      </c>
      <c r="D272" s="69">
        <v>704</v>
      </c>
      <c r="E272" s="69" t="s">
        <v>418</v>
      </c>
      <c r="F272" s="70">
        <v>111.19</v>
      </c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J272" s="10"/>
      <c r="AK272" s="10"/>
      <c r="AL272" s="10"/>
      <c r="AN272" s="10"/>
      <c r="AO272" s="10"/>
      <c r="AP272" s="10"/>
      <c r="AQ272" s="10"/>
      <c r="AR272" s="10"/>
      <c r="AS272" s="10"/>
      <c r="AU272" s="10"/>
      <c r="AX272" s="10"/>
    </row>
    <row r="273" spans="1:50" ht="12.2" customHeight="1" x14ac:dyDescent="0.2">
      <c r="A273" s="67">
        <v>41382</v>
      </c>
      <c r="B273" s="68"/>
      <c r="C273" s="69" t="s">
        <v>362</v>
      </c>
      <c r="D273" s="69">
        <v>703</v>
      </c>
      <c r="E273" s="69" t="s">
        <v>422</v>
      </c>
      <c r="F273" s="70">
        <v>105.38</v>
      </c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J273" s="10"/>
      <c r="AK273" s="10"/>
      <c r="AL273" s="10"/>
      <c r="AN273" s="10"/>
      <c r="AO273" s="10"/>
      <c r="AP273" s="10"/>
      <c r="AQ273" s="10"/>
      <c r="AR273" s="10"/>
      <c r="AS273" s="10"/>
      <c r="AU273" s="10"/>
      <c r="AX273" s="10"/>
    </row>
    <row r="274" spans="1:50" ht="12.2" customHeight="1" x14ac:dyDescent="0.2">
      <c r="A274" s="67">
        <v>41382</v>
      </c>
      <c r="B274" s="68"/>
      <c r="C274" s="69" t="s">
        <v>363</v>
      </c>
      <c r="D274" s="69">
        <v>705</v>
      </c>
      <c r="E274" s="69" t="s">
        <v>422</v>
      </c>
      <c r="F274" s="70">
        <v>532.12</v>
      </c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J274" s="10"/>
      <c r="AK274" s="10"/>
      <c r="AL274" s="10"/>
      <c r="AN274" s="10"/>
      <c r="AO274" s="10"/>
      <c r="AP274" s="10"/>
      <c r="AQ274" s="10"/>
      <c r="AR274" s="10"/>
      <c r="AS274" s="10"/>
      <c r="AU274" s="10"/>
      <c r="AX274" s="10"/>
    </row>
    <row r="275" spans="1:50" ht="12.2" customHeight="1" x14ac:dyDescent="0.2">
      <c r="A275" s="67">
        <v>41382</v>
      </c>
      <c r="B275" s="68"/>
      <c r="C275" s="69" t="s">
        <v>363</v>
      </c>
      <c r="D275" s="69">
        <v>706</v>
      </c>
      <c r="E275" s="69" t="s">
        <v>422</v>
      </c>
      <c r="F275" s="70">
        <v>558.88</v>
      </c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J275" s="10"/>
      <c r="AK275" s="10"/>
      <c r="AL275" s="10"/>
      <c r="AN275" s="10"/>
      <c r="AO275" s="10"/>
      <c r="AP275" s="10"/>
      <c r="AQ275" s="10"/>
      <c r="AR275" s="10"/>
      <c r="AS275" s="10"/>
      <c r="AU275" s="10"/>
      <c r="AX275" s="10"/>
    </row>
    <row r="276" spans="1:50" ht="12.2" customHeight="1" x14ac:dyDescent="0.2">
      <c r="A276" s="67">
        <v>41386</v>
      </c>
      <c r="B276" s="68"/>
      <c r="C276" s="69" t="s">
        <v>344</v>
      </c>
      <c r="D276" s="69">
        <v>707</v>
      </c>
      <c r="E276" s="69" t="s">
        <v>443</v>
      </c>
      <c r="F276" s="70">
        <v>458.32</v>
      </c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J276" s="10"/>
      <c r="AK276" s="10"/>
      <c r="AL276" s="10"/>
      <c r="AN276" s="10"/>
      <c r="AO276" s="10"/>
      <c r="AP276" s="10"/>
      <c r="AQ276" s="10"/>
      <c r="AR276" s="10"/>
      <c r="AS276" s="10"/>
      <c r="AU276" s="10"/>
      <c r="AX276" s="10"/>
    </row>
    <row r="277" spans="1:50" ht="14.25" customHeight="1" x14ac:dyDescent="0.2">
      <c r="A277" s="67">
        <v>41382</v>
      </c>
      <c r="B277" s="68"/>
      <c r="C277" s="69" t="s">
        <v>364</v>
      </c>
      <c r="D277" s="69">
        <v>708</v>
      </c>
      <c r="E277" s="69" t="s">
        <v>428</v>
      </c>
      <c r="F277" s="70">
        <v>2609.9</v>
      </c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J277" s="10"/>
      <c r="AK277" s="10"/>
      <c r="AL277" s="10"/>
      <c r="AN277" s="10"/>
      <c r="AO277" s="10"/>
      <c r="AP277" s="10"/>
      <c r="AQ277" s="10"/>
      <c r="AR277" s="10"/>
      <c r="AS277" s="10"/>
      <c r="AU277" s="10"/>
      <c r="AX277" s="10"/>
    </row>
    <row r="278" spans="1:50" ht="14.25" customHeight="1" x14ac:dyDescent="0.2">
      <c r="A278" s="67">
        <v>41382</v>
      </c>
      <c r="B278" s="68"/>
      <c r="C278" s="69" t="s">
        <v>364</v>
      </c>
      <c r="D278" s="69">
        <v>709</v>
      </c>
      <c r="E278" s="69" t="s">
        <v>428</v>
      </c>
      <c r="F278" s="70">
        <v>537.75</v>
      </c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J278" s="10"/>
      <c r="AK278" s="10"/>
      <c r="AL278" s="10"/>
      <c r="AN278" s="10"/>
      <c r="AO278" s="10"/>
      <c r="AP278" s="10"/>
      <c r="AQ278" s="10"/>
      <c r="AR278" s="10"/>
      <c r="AS278" s="10"/>
      <c r="AU278" s="10"/>
      <c r="AX278" s="10"/>
    </row>
    <row r="279" spans="1:50" ht="12.2" customHeight="1" x14ac:dyDescent="0.2">
      <c r="A279" s="67">
        <v>41382</v>
      </c>
      <c r="B279" s="68"/>
      <c r="C279" s="69" t="s">
        <v>364</v>
      </c>
      <c r="D279" s="69">
        <v>710</v>
      </c>
      <c r="E279" s="69" t="s">
        <v>428</v>
      </c>
      <c r="F279" s="70">
        <v>537.75</v>
      </c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J279" s="10"/>
      <c r="AK279" s="10"/>
      <c r="AL279" s="10"/>
      <c r="AN279" s="10"/>
      <c r="AO279" s="10"/>
      <c r="AP279" s="10"/>
      <c r="AQ279" s="10"/>
      <c r="AR279" s="10"/>
      <c r="AS279" s="10"/>
      <c r="AU279" s="10"/>
      <c r="AX279" s="10"/>
    </row>
    <row r="280" spans="1:50" ht="14.25" customHeight="1" x14ac:dyDescent="0.2">
      <c r="A280" s="67">
        <v>41382</v>
      </c>
      <c r="B280" s="68"/>
      <c r="C280" s="69" t="s">
        <v>364</v>
      </c>
      <c r="D280" s="69">
        <v>711</v>
      </c>
      <c r="E280" s="69" t="s">
        <v>428</v>
      </c>
      <c r="F280" s="70">
        <v>537.75</v>
      </c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J280" s="10"/>
      <c r="AK280" s="10"/>
      <c r="AL280" s="10"/>
      <c r="AN280" s="10"/>
      <c r="AO280" s="10"/>
      <c r="AP280" s="10"/>
      <c r="AQ280" s="10"/>
      <c r="AR280" s="10"/>
      <c r="AS280" s="10"/>
      <c r="AU280" s="10"/>
      <c r="AX280" s="10"/>
    </row>
    <row r="281" spans="1:50" ht="14.25" customHeight="1" x14ac:dyDescent="0.2">
      <c r="A281" s="67">
        <v>41389</v>
      </c>
      <c r="B281" s="68"/>
      <c r="C281" s="69" t="s">
        <v>365</v>
      </c>
      <c r="D281" s="69">
        <v>713</v>
      </c>
      <c r="E281" s="69" t="s">
        <v>433</v>
      </c>
      <c r="F281" s="70">
        <v>1430.5</v>
      </c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J281" s="10"/>
      <c r="AK281" s="10"/>
      <c r="AL281" s="10"/>
      <c r="AN281" s="10"/>
      <c r="AO281" s="10"/>
      <c r="AP281" s="10"/>
      <c r="AQ281" s="10"/>
      <c r="AR281" s="10"/>
      <c r="AS281" s="10"/>
      <c r="AU281" s="10"/>
      <c r="AX281" s="10"/>
    </row>
    <row r="282" spans="1:50" ht="12.2" customHeight="1" x14ac:dyDescent="0.2">
      <c r="A282" s="67">
        <v>41389</v>
      </c>
      <c r="B282" s="68"/>
      <c r="C282" s="69" t="s">
        <v>366</v>
      </c>
      <c r="D282" s="69">
        <v>702</v>
      </c>
      <c r="E282" s="69" t="s">
        <v>444</v>
      </c>
      <c r="F282" s="70">
        <v>3556</v>
      </c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J282" s="10"/>
      <c r="AK282" s="10"/>
      <c r="AL282" s="10"/>
      <c r="AN282" s="10"/>
      <c r="AO282" s="10"/>
      <c r="AP282" s="10"/>
      <c r="AQ282" s="10"/>
      <c r="AR282" s="10"/>
      <c r="AS282" s="10"/>
      <c r="AU282" s="10"/>
      <c r="AX282" s="10"/>
    </row>
    <row r="283" spans="1:50" ht="12.2" customHeight="1" x14ac:dyDescent="0.2">
      <c r="A283" s="67">
        <v>41393</v>
      </c>
      <c r="B283" s="68"/>
      <c r="C283" s="69" t="s">
        <v>339</v>
      </c>
      <c r="D283" s="69">
        <v>717</v>
      </c>
      <c r="E283" s="69" t="s">
        <v>438</v>
      </c>
      <c r="F283" s="70">
        <v>32675.16</v>
      </c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J283" s="10"/>
      <c r="AK283" s="10"/>
      <c r="AL283" s="10"/>
      <c r="AN283" s="10"/>
      <c r="AO283" s="10"/>
      <c r="AP283" s="10"/>
      <c r="AQ283" s="10"/>
      <c r="AR283" s="10"/>
      <c r="AS283" s="10"/>
      <c r="AU283" s="10"/>
      <c r="AX283" s="10"/>
    </row>
    <row r="284" spans="1:50" ht="12.2" customHeight="1" x14ac:dyDescent="0.2">
      <c r="A284" s="67">
        <v>41393</v>
      </c>
      <c r="B284" s="68"/>
      <c r="C284" s="69" t="s">
        <v>367</v>
      </c>
      <c r="D284" s="69">
        <v>714</v>
      </c>
      <c r="E284" s="69" t="s">
        <v>417</v>
      </c>
      <c r="F284" s="70">
        <v>1504.46</v>
      </c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J284" s="10"/>
      <c r="AK284" s="10"/>
      <c r="AL284" s="10"/>
      <c r="AN284" s="10"/>
      <c r="AO284" s="10"/>
      <c r="AP284" s="10"/>
      <c r="AQ284" s="10"/>
      <c r="AR284" s="10"/>
      <c r="AS284" s="10"/>
      <c r="AU284" s="10"/>
      <c r="AX284" s="10"/>
    </row>
    <row r="285" spans="1:50" ht="12.2" customHeight="1" x14ac:dyDescent="0.2">
      <c r="A285" s="67">
        <v>41393</v>
      </c>
      <c r="B285" s="68"/>
      <c r="C285" s="69" t="s">
        <v>368</v>
      </c>
      <c r="D285" s="69">
        <v>721</v>
      </c>
      <c r="E285" s="69" t="s">
        <v>429</v>
      </c>
      <c r="F285" s="70">
        <v>89</v>
      </c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J285" s="10"/>
      <c r="AK285" s="10"/>
      <c r="AL285" s="10"/>
      <c r="AN285" s="10"/>
      <c r="AO285" s="10"/>
      <c r="AP285" s="10"/>
      <c r="AQ285" s="10"/>
      <c r="AR285" s="10"/>
      <c r="AS285" s="10"/>
      <c r="AU285" s="10"/>
      <c r="AX285" s="10"/>
    </row>
    <row r="286" spans="1:50" ht="12.2" customHeight="1" x14ac:dyDescent="0.2">
      <c r="A286" s="67">
        <v>41393</v>
      </c>
      <c r="B286" s="68"/>
      <c r="C286" s="69" t="s">
        <v>356</v>
      </c>
      <c r="D286" s="69">
        <v>719</v>
      </c>
      <c r="E286" s="69" t="s">
        <v>426</v>
      </c>
      <c r="F286" s="70">
        <v>6519.98</v>
      </c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J286" s="10"/>
      <c r="AK286" s="10"/>
      <c r="AL286" s="10"/>
      <c r="AN286" s="10"/>
      <c r="AO286" s="10"/>
      <c r="AP286" s="10"/>
      <c r="AQ286" s="10"/>
      <c r="AR286" s="10"/>
      <c r="AS286" s="10"/>
      <c r="AU286" s="10"/>
      <c r="AX286" s="10"/>
    </row>
    <row r="287" spans="1:50" ht="12.2" customHeight="1" x14ac:dyDescent="0.2">
      <c r="A287" s="67">
        <v>41393</v>
      </c>
      <c r="B287" s="68"/>
      <c r="C287" s="69" t="s">
        <v>343</v>
      </c>
      <c r="D287" s="69">
        <v>722</v>
      </c>
      <c r="E287" s="69" t="s">
        <v>420</v>
      </c>
      <c r="F287" s="70">
        <v>539.27</v>
      </c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J287" s="10"/>
      <c r="AK287" s="10"/>
      <c r="AL287" s="10"/>
      <c r="AN287" s="10"/>
      <c r="AO287" s="10"/>
      <c r="AP287" s="10"/>
      <c r="AQ287" s="10"/>
      <c r="AR287" s="10"/>
      <c r="AS287" s="10"/>
      <c r="AU287" s="10"/>
      <c r="AX287" s="10"/>
    </row>
    <row r="288" spans="1:50" ht="14.25" customHeight="1" x14ac:dyDescent="0.2">
      <c r="A288" s="67">
        <v>41393</v>
      </c>
      <c r="B288" s="68"/>
      <c r="C288" s="69" t="s">
        <v>344</v>
      </c>
      <c r="D288" s="69">
        <v>718</v>
      </c>
      <c r="E288" s="69" t="s">
        <v>443</v>
      </c>
      <c r="F288" s="70">
        <v>256.12</v>
      </c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J288" s="10"/>
      <c r="AK288" s="10"/>
      <c r="AL288" s="10"/>
      <c r="AN288" s="10"/>
      <c r="AO288" s="10"/>
      <c r="AP288" s="10"/>
      <c r="AQ288" s="10"/>
      <c r="AR288" s="10"/>
      <c r="AS288" s="10"/>
      <c r="AU288" s="10"/>
      <c r="AX288" s="10"/>
    </row>
    <row r="289" spans="1:50" ht="14.25" customHeight="1" x14ac:dyDescent="0.2">
      <c r="A289" s="67">
        <v>41393</v>
      </c>
      <c r="B289" s="68"/>
      <c r="C289" s="69" t="s">
        <v>369</v>
      </c>
      <c r="D289" s="69">
        <v>720</v>
      </c>
      <c r="E289" s="69" t="s">
        <v>432</v>
      </c>
      <c r="F289" s="70">
        <v>134.38</v>
      </c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J289" s="10"/>
      <c r="AK289" s="10"/>
      <c r="AL289" s="10"/>
      <c r="AN289" s="10"/>
      <c r="AO289" s="10"/>
      <c r="AP289" s="10"/>
      <c r="AQ289" s="10"/>
      <c r="AR289" s="10"/>
      <c r="AS289" s="10"/>
      <c r="AU289" s="10"/>
      <c r="AX289" s="10"/>
    </row>
    <row r="290" spans="1:50" ht="12.2" customHeight="1" x14ac:dyDescent="0.2">
      <c r="A290" s="67">
        <v>41393</v>
      </c>
      <c r="B290" s="68"/>
      <c r="C290" s="69" t="s">
        <v>345</v>
      </c>
      <c r="D290" s="69">
        <v>716</v>
      </c>
      <c r="E290" s="69" t="s">
        <v>421</v>
      </c>
      <c r="F290" s="70">
        <v>314</v>
      </c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J290" s="10"/>
      <c r="AK290" s="10"/>
      <c r="AL290" s="10"/>
      <c r="AN290" s="10"/>
      <c r="AO290" s="10"/>
      <c r="AP290" s="10"/>
      <c r="AQ290" s="10"/>
      <c r="AR290" s="10"/>
      <c r="AS290" s="10"/>
      <c r="AU290" s="10"/>
      <c r="AX290" s="10"/>
    </row>
    <row r="291" spans="1:50" ht="12.2" customHeight="1" x14ac:dyDescent="0.2">
      <c r="A291" s="67">
        <v>41389</v>
      </c>
      <c r="B291" s="68"/>
      <c r="C291" s="69" t="s">
        <v>370</v>
      </c>
      <c r="D291" s="69">
        <v>715</v>
      </c>
      <c r="E291" s="69" t="s">
        <v>434</v>
      </c>
      <c r="F291" s="70">
        <v>137.82</v>
      </c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J291" s="10"/>
      <c r="AK291" s="10"/>
      <c r="AL291" s="10"/>
      <c r="AN291" s="10"/>
      <c r="AO291" s="10"/>
      <c r="AP291" s="10"/>
      <c r="AQ291" s="10"/>
      <c r="AR291" s="10"/>
      <c r="AS291" s="10"/>
      <c r="AU291" s="10"/>
      <c r="AX291" s="10"/>
    </row>
    <row r="292" spans="1:50" ht="12.2" customHeight="1" x14ac:dyDescent="0.2">
      <c r="A292" s="67">
        <v>41390</v>
      </c>
      <c r="B292" s="68"/>
      <c r="C292" s="69" t="s">
        <v>371</v>
      </c>
      <c r="D292" s="69">
        <v>723</v>
      </c>
      <c r="E292" s="69" t="s">
        <v>431</v>
      </c>
      <c r="F292" s="70">
        <v>642.85</v>
      </c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J292" s="10"/>
      <c r="AK292" s="10"/>
      <c r="AL292" s="10"/>
      <c r="AN292" s="10"/>
      <c r="AO292" s="10"/>
      <c r="AP292" s="10"/>
      <c r="AQ292" s="10"/>
      <c r="AR292" s="10"/>
      <c r="AS292" s="10"/>
      <c r="AU292" s="10"/>
      <c r="AX292" s="10"/>
    </row>
    <row r="293" spans="1:50" ht="12.2" customHeight="1" x14ac:dyDescent="0.2">
      <c r="A293" s="67">
        <v>41396</v>
      </c>
      <c r="B293" s="68"/>
      <c r="C293" s="69" t="s">
        <v>341</v>
      </c>
      <c r="D293" s="69">
        <v>725</v>
      </c>
      <c r="E293" s="69" t="s">
        <v>419</v>
      </c>
      <c r="F293" s="70">
        <v>51095.89</v>
      </c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J293" s="10"/>
      <c r="AK293" s="10"/>
      <c r="AL293" s="10"/>
      <c r="AN293" s="10"/>
      <c r="AO293" s="10"/>
      <c r="AP293" s="10"/>
      <c r="AQ293" s="10"/>
      <c r="AR293" s="10"/>
      <c r="AS293" s="10"/>
      <c r="AU293" s="10"/>
      <c r="AX293" s="10"/>
    </row>
    <row r="294" spans="1:50" ht="14.25" customHeight="1" x14ac:dyDescent="0.2">
      <c r="A294" s="67">
        <v>41396</v>
      </c>
      <c r="B294" s="68"/>
      <c r="C294" s="69" t="s">
        <v>342</v>
      </c>
      <c r="D294" s="69">
        <v>724</v>
      </c>
      <c r="E294" s="69" t="s">
        <v>419</v>
      </c>
      <c r="F294" s="70">
        <v>30623.67</v>
      </c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J294" s="10"/>
      <c r="AK294" s="10"/>
      <c r="AL294" s="10"/>
      <c r="AN294" s="10"/>
      <c r="AO294" s="10"/>
      <c r="AP294" s="10"/>
      <c r="AQ294" s="10"/>
      <c r="AR294" s="10"/>
      <c r="AS294" s="10"/>
      <c r="AU294" s="10"/>
      <c r="AX294" s="10"/>
    </row>
    <row r="295" spans="1:50" ht="14.25" customHeight="1" x14ac:dyDescent="0.2">
      <c r="A295" s="67">
        <v>41403</v>
      </c>
      <c r="B295" s="68"/>
      <c r="C295" s="69" t="s">
        <v>372</v>
      </c>
      <c r="D295" s="69">
        <v>739</v>
      </c>
      <c r="E295" s="69" t="s">
        <v>440</v>
      </c>
      <c r="F295" s="70">
        <v>64.5</v>
      </c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J295" s="10"/>
      <c r="AK295" s="10"/>
      <c r="AL295" s="10"/>
      <c r="AN295" s="10"/>
      <c r="AO295" s="10"/>
      <c r="AP295" s="10"/>
      <c r="AQ295" s="10"/>
      <c r="AR295" s="10"/>
      <c r="AS295" s="10"/>
      <c r="AU295" s="10"/>
      <c r="AX295" s="10"/>
    </row>
    <row r="296" spans="1:50" ht="12.2" customHeight="1" x14ac:dyDescent="0.2">
      <c r="A296" s="67">
        <v>41403</v>
      </c>
      <c r="B296" s="68"/>
      <c r="C296" s="69" t="s">
        <v>341</v>
      </c>
      <c r="D296" s="69">
        <v>730</v>
      </c>
      <c r="E296" s="69" t="s">
        <v>419</v>
      </c>
      <c r="F296" s="70">
        <v>1363.94</v>
      </c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J296" s="10"/>
      <c r="AK296" s="10"/>
      <c r="AL296" s="10"/>
      <c r="AN296" s="10"/>
      <c r="AO296" s="10"/>
      <c r="AP296" s="10"/>
      <c r="AQ296" s="10"/>
      <c r="AR296" s="10"/>
      <c r="AS296" s="10"/>
      <c r="AU296" s="10"/>
      <c r="AX296" s="10"/>
    </row>
    <row r="297" spans="1:50" ht="14.25" customHeight="1" x14ac:dyDescent="0.2">
      <c r="A297" s="67">
        <v>41403</v>
      </c>
      <c r="B297" s="68"/>
      <c r="C297" s="69" t="s">
        <v>373</v>
      </c>
      <c r="D297" s="69">
        <v>734</v>
      </c>
      <c r="E297" s="69" t="s">
        <v>418</v>
      </c>
      <c r="F297" s="70">
        <v>99.66</v>
      </c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J297" s="10"/>
      <c r="AK297" s="10"/>
      <c r="AL297" s="10"/>
      <c r="AN297" s="10"/>
      <c r="AO297" s="10"/>
      <c r="AP297" s="10"/>
      <c r="AQ297" s="10"/>
      <c r="AR297" s="10"/>
      <c r="AS297" s="10"/>
      <c r="AU297" s="10"/>
      <c r="AX297" s="10"/>
    </row>
    <row r="298" spans="1:50" ht="14.25" customHeight="1" x14ac:dyDescent="0.2">
      <c r="A298" s="67">
        <v>41403</v>
      </c>
      <c r="B298" s="68"/>
      <c r="C298" s="69" t="s">
        <v>373</v>
      </c>
      <c r="D298" s="69">
        <v>735</v>
      </c>
      <c r="E298" s="69" t="s">
        <v>418</v>
      </c>
      <c r="F298" s="70">
        <v>747.36</v>
      </c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J298" s="10"/>
      <c r="AK298" s="10"/>
      <c r="AL298" s="10"/>
      <c r="AN298" s="10"/>
      <c r="AO298" s="10"/>
      <c r="AP298" s="10"/>
      <c r="AQ298" s="10"/>
      <c r="AR298" s="10"/>
      <c r="AS298" s="10"/>
      <c r="AU298" s="10"/>
      <c r="AX298" s="10"/>
    </row>
    <row r="299" spans="1:50" ht="12.2" customHeight="1" x14ac:dyDescent="0.2">
      <c r="A299" s="67">
        <v>41401</v>
      </c>
      <c r="B299" s="68"/>
      <c r="C299" s="69" t="s">
        <v>374</v>
      </c>
      <c r="D299" s="69">
        <v>738</v>
      </c>
      <c r="E299" s="69" t="s">
        <v>436</v>
      </c>
      <c r="F299" s="70">
        <v>19258.75</v>
      </c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J299" s="10"/>
      <c r="AK299" s="10"/>
      <c r="AL299" s="10"/>
      <c r="AN299" s="10"/>
      <c r="AO299" s="10"/>
      <c r="AP299" s="10"/>
      <c r="AQ299" s="10"/>
      <c r="AR299" s="10"/>
      <c r="AS299" s="10"/>
      <c r="AU299" s="10"/>
      <c r="AX299" s="10"/>
    </row>
    <row r="300" spans="1:50" ht="12.2" customHeight="1" x14ac:dyDescent="0.2">
      <c r="A300" s="67">
        <v>41403</v>
      </c>
      <c r="B300" s="68"/>
      <c r="C300" s="69" t="s">
        <v>342</v>
      </c>
      <c r="D300" s="69">
        <v>737</v>
      </c>
      <c r="E300" s="69" t="s">
        <v>419</v>
      </c>
      <c r="F300" s="70">
        <v>1760</v>
      </c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J300" s="10"/>
      <c r="AK300" s="10"/>
      <c r="AL300" s="10"/>
      <c r="AN300" s="10"/>
      <c r="AO300" s="10"/>
      <c r="AP300" s="10"/>
      <c r="AQ300" s="10"/>
      <c r="AR300" s="10"/>
      <c r="AS300" s="10"/>
      <c r="AU300" s="10"/>
      <c r="AX300" s="10"/>
    </row>
    <row r="301" spans="1:50" ht="12.2" customHeight="1" x14ac:dyDescent="0.2">
      <c r="A301" s="67">
        <v>41403</v>
      </c>
      <c r="B301" s="68"/>
      <c r="C301" s="69" t="s">
        <v>344</v>
      </c>
      <c r="D301" s="69">
        <v>731</v>
      </c>
      <c r="E301" s="69" t="s">
        <v>443</v>
      </c>
      <c r="F301" s="70">
        <v>451.58</v>
      </c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J301" s="10"/>
      <c r="AK301" s="10"/>
      <c r="AL301" s="10"/>
      <c r="AN301" s="10"/>
      <c r="AO301" s="10"/>
      <c r="AP301" s="10"/>
      <c r="AQ301" s="10"/>
      <c r="AR301" s="10"/>
      <c r="AS301" s="10"/>
      <c r="AU301" s="10"/>
      <c r="AX301" s="10"/>
    </row>
    <row r="302" spans="1:50" ht="12.2" customHeight="1" x14ac:dyDescent="0.2">
      <c r="A302" s="67">
        <v>41403</v>
      </c>
      <c r="B302" s="68"/>
      <c r="C302" s="69" t="s">
        <v>345</v>
      </c>
      <c r="D302" s="69">
        <v>736</v>
      </c>
      <c r="E302" s="69" t="s">
        <v>421</v>
      </c>
      <c r="F302" s="70">
        <v>314</v>
      </c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J302" s="10"/>
      <c r="AK302" s="10"/>
      <c r="AL302" s="10"/>
      <c r="AN302" s="10"/>
      <c r="AO302" s="10"/>
      <c r="AP302" s="10"/>
      <c r="AQ302" s="10"/>
      <c r="AR302" s="10"/>
      <c r="AS302" s="10"/>
      <c r="AU302" s="10"/>
      <c r="AX302" s="10"/>
    </row>
    <row r="303" spans="1:50" ht="12.2" customHeight="1" x14ac:dyDescent="0.2">
      <c r="A303" s="67">
        <v>41403</v>
      </c>
      <c r="B303" s="68"/>
      <c r="C303" s="69" t="s">
        <v>346</v>
      </c>
      <c r="D303" s="69">
        <v>727</v>
      </c>
      <c r="E303" s="69" t="s">
        <v>435</v>
      </c>
      <c r="F303" s="70">
        <v>180</v>
      </c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J303" s="10"/>
      <c r="AK303" s="10"/>
      <c r="AL303" s="10"/>
      <c r="AN303" s="10"/>
      <c r="AO303" s="10"/>
      <c r="AP303" s="10"/>
      <c r="AQ303" s="10"/>
      <c r="AR303" s="10"/>
      <c r="AS303" s="10"/>
      <c r="AU303" s="10"/>
      <c r="AX303" s="10"/>
    </row>
    <row r="304" spans="1:50" ht="12.2" customHeight="1" x14ac:dyDescent="0.2">
      <c r="A304" s="67">
        <v>41403</v>
      </c>
      <c r="B304" s="68"/>
      <c r="C304" s="69" t="s">
        <v>346</v>
      </c>
      <c r="D304" s="69">
        <v>728</v>
      </c>
      <c r="E304" s="69" t="s">
        <v>435</v>
      </c>
      <c r="F304" s="70">
        <v>3816.47</v>
      </c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J304" s="10"/>
      <c r="AK304" s="10"/>
      <c r="AL304" s="10"/>
      <c r="AN304" s="10"/>
      <c r="AO304" s="10"/>
      <c r="AP304" s="10"/>
      <c r="AQ304" s="10"/>
      <c r="AR304" s="10"/>
      <c r="AS304" s="10"/>
      <c r="AU304" s="10"/>
      <c r="AX304" s="10"/>
    </row>
    <row r="305" spans="1:50" ht="14.25" customHeight="1" x14ac:dyDescent="0.2">
      <c r="A305" s="67">
        <v>41403</v>
      </c>
      <c r="B305" s="68"/>
      <c r="C305" s="69" t="s">
        <v>346</v>
      </c>
      <c r="D305" s="69">
        <v>729</v>
      </c>
      <c r="E305" s="69" t="s">
        <v>435</v>
      </c>
      <c r="F305" s="70">
        <v>3816.7</v>
      </c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J305" s="10"/>
      <c r="AK305" s="10"/>
      <c r="AL305" s="10"/>
      <c r="AN305" s="10"/>
      <c r="AO305" s="10"/>
      <c r="AP305" s="10"/>
      <c r="AQ305" s="10"/>
      <c r="AR305" s="10"/>
      <c r="AS305" s="10"/>
      <c r="AU305" s="10"/>
      <c r="AX305" s="10"/>
    </row>
    <row r="306" spans="1:50" ht="14.25" customHeight="1" x14ac:dyDescent="0.2">
      <c r="A306" s="67">
        <v>41401</v>
      </c>
      <c r="B306" s="68"/>
      <c r="C306" s="69" t="s">
        <v>349</v>
      </c>
      <c r="D306" s="69">
        <v>732</v>
      </c>
      <c r="E306" s="69" t="s">
        <v>422</v>
      </c>
      <c r="F306" s="70">
        <v>24.35</v>
      </c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J306" s="10"/>
      <c r="AK306" s="10"/>
      <c r="AL306" s="10"/>
      <c r="AN306" s="10"/>
      <c r="AO306" s="10"/>
      <c r="AP306" s="10"/>
      <c r="AQ306" s="10"/>
      <c r="AR306" s="10"/>
      <c r="AS306" s="10"/>
      <c r="AU306" s="10"/>
      <c r="AX306" s="10"/>
    </row>
    <row r="307" spans="1:50" ht="12.2" customHeight="1" x14ac:dyDescent="0.2">
      <c r="A307" s="67">
        <v>41401</v>
      </c>
      <c r="B307" s="68"/>
      <c r="C307" s="69" t="s">
        <v>375</v>
      </c>
      <c r="D307" s="69">
        <v>733</v>
      </c>
      <c r="E307" s="69" t="s">
        <v>434</v>
      </c>
      <c r="F307" s="70">
        <v>937.64</v>
      </c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J307" s="10"/>
      <c r="AK307" s="10"/>
      <c r="AL307" s="10"/>
      <c r="AN307" s="10"/>
      <c r="AO307" s="10"/>
      <c r="AP307" s="10"/>
      <c r="AQ307" s="10"/>
      <c r="AR307" s="10"/>
      <c r="AS307" s="10"/>
      <c r="AU307" s="10"/>
      <c r="AX307" s="10"/>
    </row>
    <row r="308" spans="1:50" ht="12.2" customHeight="1" x14ac:dyDescent="0.2">
      <c r="A308" s="67">
        <v>41407</v>
      </c>
      <c r="B308" s="68"/>
      <c r="C308" s="69" t="s">
        <v>351</v>
      </c>
      <c r="D308" s="69">
        <v>741</v>
      </c>
      <c r="E308" s="69" t="s">
        <v>418</v>
      </c>
      <c r="F308" s="70">
        <v>3443.52</v>
      </c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J308" s="10"/>
      <c r="AK308" s="10"/>
      <c r="AL308" s="10"/>
      <c r="AN308" s="10"/>
      <c r="AO308" s="10"/>
      <c r="AP308" s="10"/>
      <c r="AQ308" s="10"/>
      <c r="AR308" s="10"/>
      <c r="AS308" s="10"/>
      <c r="AU308" s="10"/>
      <c r="AX308" s="10"/>
    </row>
    <row r="309" spans="1:50" ht="14.25" customHeight="1" x14ac:dyDescent="0.2">
      <c r="A309" s="67">
        <v>41410</v>
      </c>
      <c r="B309" s="68"/>
      <c r="C309" s="69" t="s">
        <v>337</v>
      </c>
      <c r="D309" s="69">
        <v>753</v>
      </c>
      <c r="E309" s="69" t="s">
        <v>438</v>
      </c>
      <c r="F309" s="70">
        <v>627</v>
      </c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J309" s="10"/>
      <c r="AK309" s="10"/>
      <c r="AL309" s="10"/>
      <c r="AN309" s="10"/>
      <c r="AO309" s="10"/>
      <c r="AP309" s="10"/>
      <c r="AQ309" s="10"/>
      <c r="AR309" s="10"/>
      <c r="AS309" s="10"/>
      <c r="AU309" s="10"/>
      <c r="AX309" s="10"/>
    </row>
    <row r="310" spans="1:50" ht="14.25" customHeight="1" x14ac:dyDescent="0.2">
      <c r="A310" s="67">
        <v>41408</v>
      </c>
      <c r="B310" s="68"/>
      <c r="C310" s="69" t="s">
        <v>338</v>
      </c>
      <c r="D310" s="69">
        <v>746</v>
      </c>
      <c r="E310" s="69" t="s">
        <v>417</v>
      </c>
      <c r="F310" s="70">
        <v>187</v>
      </c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J310" s="10"/>
      <c r="AK310" s="10"/>
      <c r="AL310" s="10"/>
      <c r="AN310" s="10"/>
      <c r="AO310" s="10"/>
      <c r="AP310" s="10"/>
      <c r="AQ310" s="10"/>
      <c r="AR310" s="10"/>
      <c r="AS310" s="10"/>
      <c r="AU310" s="10"/>
      <c r="AX310" s="10"/>
    </row>
    <row r="311" spans="1:50" ht="12.2" customHeight="1" x14ac:dyDescent="0.2">
      <c r="A311" s="67">
        <v>41410</v>
      </c>
      <c r="B311" s="68"/>
      <c r="C311" s="69" t="s">
        <v>342</v>
      </c>
      <c r="D311" s="69">
        <v>743</v>
      </c>
      <c r="E311" s="69" t="s">
        <v>419</v>
      </c>
      <c r="F311" s="70">
        <v>2750.89</v>
      </c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J311" s="10"/>
      <c r="AK311" s="10"/>
      <c r="AL311" s="10"/>
      <c r="AN311" s="10"/>
      <c r="AO311" s="10"/>
      <c r="AP311" s="10"/>
      <c r="AQ311" s="10"/>
      <c r="AR311" s="10"/>
      <c r="AS311" s="10"/>
      <c r="AU311" s="10"/>
      <c r="AX311" s="10"/>
    </row>
    <row r="312" spans="1:50" ht="12.2" customHeight="1" x14ac:dyDescent="0.2">
      <c r="A312" s="67">
        <v>41410</v>
      </c>
      <c r="B312" s="68"/>
      <c r="C312" s="69" t="s">
        <v>357</v>
      </c>
      <c r="D312" s="69">
        <v>742</v>
      </c>
      <c r="E312" s="69" t="s">
        <v>425</v>
      </c>
      <c r="F312" s="70">
        <v>3620.12</v>
      </c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J312" s="10"/>
      <c r="AK312" s="10"/>
      <c r="AL312" s="10"/>
      <c r="AN312" s="10"/>
      <c r="AO312" s="10"/>
      <c r="AP312" s="10"/>
      <c r="AQ312" s="10"/>
      <c r="AR312" s="10"/>
      <c r="AS312" s="10"/>
      <c r="AU312" s="10"/>
      <c r="AX312" s="10"/>
    </row>
    <row r="313" spans="1:50" ht="12.2" customHeight="1" x14ac:dyDescent="0.2">
      <c r="A313" s="67">
        <v>41410</v>
      </c>
      <c r="B313" s="68"/>
      <c r="C313" s="69" t="s">
        <v>344</v>
      </c>
      <c r="D313" s="69">
        <v>745</v>
      </c>
      <c r="E313" s="69" t="s">
        <v>443</v>
      </c>
      <c r="F313" s="70">
        <v>471.8</v>
      </c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J313" s="10"/>
      <c r="AK313" s="10"/>
      <c r="AL313" s="10"/>
      <c r="AN313" s="10"/>
      <c r="AO313" s="10"/>
      <c r="AP313" s="10"/>
      <c r="AQ313" s="10"/>
      <c r="AR313" s="10"/>
      <c r="AS313" s="10"/>
      <c r="AU313" s="10"/>
      <c r="AX313" s="10"/>
    </row>
    <row r="314" spans="1:50" ht="12.2" customHeight="1" x14ac:dyDescent="0.2">
      <c r="A314" s="67">
        <v>41410</v>
      </c>
      <c r="B314" s="68"/>
      <c r="C314" s="69" t="s">
        <v>345</v>
      </c>
      <c r="D314" s="69">
        <v>751</v>
      </c>
      <c r="E314" s="69" t="s">
        <v>421</v>
      </c>
      <c r="F314" s="70">
        <v>157</v>
      </c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J314" s="10"/>
      <c r="AK314" s="10"/>
      <c r="AL314" s="10"/>
      <c r="AN314" s="10"/>
      <c r="AO314" s="10"/>
      <c r="AP314" s="10"/>
      <c r="AQ314" s="10"/>
      <c r="AR314" s="10"/>
      <c r="AS314" s="10"/>
      <c r="AU314" s="10"/>
      <c r="AX314" s="10"/>
    </row>
    <row r="315" spans="1:50" ht="12.2" customHeight="1" x14ac:dyDescent="0.2">
      <c r="A315" s="67">
        <v>41410</v>
      </c>
      <c r="B315" s="68"/>
      <c r="C315" s="69" t="s">
        <v>345</v>
      </c>
      <c r="D315" s="69">
        <v>752</v>
      </c>
      <c r="E315" s="69" t="s">
        <v>421</v>
      </c>
      <c r="F315" s="70">
        <v>157</v>
      </c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J315" s="10"/>
      <c r="AK315" s="10"/>
      <c r="AL315" s="10"/>
      <c r="AN315" s="10"/>
      <c r="AO315" s="10"/>
      <c r="AP315" s="10"/>
      <c r="AQ315" s="10"/>
      <c r="AR315" s="10"/>
      <c r="AS315" s="10"/>
      <c r="AU315" s="10"/>
      <c r="AX315" s="10"/>
    </row>
    <row r="316" spans="1:50" ht="12.2" customHeight="1" x14ac:dyDescent="0.2">
      <c r="A316" s="67">
        <v>41408</v>
      </c>
      <c r="B316" s="68"/>
      <c r="C316" s="69" t="s">
        <v>364</v>
      </c>
      <c r="D316" s="69">
        <v>748</v>
      </c>
      <c r="E316" s="69" t="s">
        <v>428</v>
      </c>
      <c r="F316" s="70">
        <v>342</v>
      </c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J316" s="10"/>
      <c r="AK316" s="10"/>
      <c r="AL316" s="10"/>
      <c r="AN316" s="10"/>
      <c r="AO316" s="10"/>
      <c r="AP316" s="10"/>
      <c r="AQ316" s="10"/>
      <c r="AR316" s="10"/>
      <c r="AS316" s="10"/>
      <c r="AU316" s="10"/>
      <c r="AX316" s="10"/>
    </row>
    <row r="317" spans="1:50" ht="12.2" customHeight="1" x14ac:dyDescent="0.2">
      <c r="A317" s="67">
        <v>41408</v>
      </c>
      <c r="B317" s="68"/>
      <c r="C317" s="69" t="s">
        <v>364</v>
      </c>
      <c r="D317" s="69">
        <v>749</v>
      </c>
      <c r="E317" s="69" t="s">
        <v>428</v>
      </c>
      <c r="F317" s="70">
        <v>875</v>
      </c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J317" s="10"/>
      <c r="AK317" s="10"/>
      <c r="AL317" s="10"/>
      <c r="AN317" s="10"/>
      <c r="AO317" s="10"/>
      <c r="AP317" s="10"/>
      <c r="AQ317" s="10"/>
      <c r="AR317" s="10"/>
      <c r="AS317" s="10"/>
      <c r="AU317" s="10"/>
      <c r="AX317" s="10"/>
    </row>
    <row r="318" spans="1:50" ht="14.25" customHeight="1" x14ac:dyDescent="0.2">
      <c r="A318" s="67">
        <v>41410</v>
      </c>
      <c r="B318" s="68"/>
      <c r="C318" s="69" t="s">
        <v>346</v>
      </c>
      <c r="D318" s="69">
        <v>744</v>
      </c>
      <c r="E318" s="69" t="s">
        <v>436</v>
      </c>
      <c r="F318" s="70">
        <v>7940</v>
      </c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J318" s="10"/>
      <c r="AK318" s="10"/>
      <c r="AL318" s="10"/>
      <c r="AN318" s="10"/>
      <c r="AO318" s="10"/>
      <c r="AP318" s="10"/>
      <c r="AQ318" s="10"/>
      <c r="AR318" s="10"/>
      <c r="AS318" s="10"/>
      <c r="AU318" s="10"/>
      <c r="AX318" s="10"/>
    </row>
    <row r="319" spans="1:50" ht="14.25" customHeight="1" x14ac:dyDescent="0.2">
      <c r="A319" s="67">
        <v>41410</v>
      </c>
      <c r="B319" s="68"/>
      <c r="C319" s="69" t="s">
        <v>376</v>
      </c>
      <c r="D319" s="69">
        <v>750</v>
      </c>
      <c r="E319" s="69" t="s">
        <v>437</v>
      </c>
      <c r="F319" s="70">
        <v>825</v>
      </c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J319" s="10"/>
      <c r="AK319" s="10"/>
      <c r="AL319" s="10"/>
      <c r="AN319" s="10"/>
      <c r="AO319" s="10"/>
      <c r="AP319" s="10"/>
      <c r="AQ319" s="10"/>
      <c r="AR319" s="10"/>
      <c r="AS319" s="10"/>
      <c r="AU319" s="10"/>
      <c r="AX319" s="10"/>
    </row>
    <row r="320" spans="1:50" ht="12.2" customHeight="1" x14ac:dyDescent="0.2">
      <c r="A320" s="67">
        <v>41408</v>
      </c>
      <c r="B320" s="68"/>
      <c r="C320" s="69" t="s">
        <v>370</v>
      </c>
      <c r="D320" s="69">
        <v>747</v>
      </c>
      <c r="E320" s="69" t="s">
        <v>434</v>
      </c>
      <c r="F320" s="70">
        <v>453.6</v>
      </c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J320" s="10"/>
      <c r="AK320" s="10"/>
      <c r="AL320" s="10"/>
      <c r="AN320" s="10"/>
      <c r="AO320" s="10"/>
      <c r="AP320" s="10"/>
      <c r="AQ320" s="10"/>
      <c r="AR320" s="10"/>
      <c r="AS320" s="10"/>
      <c r="AU320" s="10"/>
      <c r="AX320" s="10"/>
    </row>
    <row r="321" spans="1:50" ht="12.2" customHeight="1" x14ac:dyDescent="0.2">
      <c r="A321" s="67">
        <v>41414</v>
      </c>
      <c r="B321" s="68"/>
      <c r="C321" s="69" t="s">
        <v>337</v>
      </c>
      <c r="D321" s="69">
        <v>759</v>
      </c>
      <c r="E321" s="69" t="s">
        <v>438</v>
      </c>
      <c r="F321" s="70">
        <v>41857</v>
      </c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J321" s="10"/>
      <c r="AK321" s="10"/>
      <c r="AL321" s="10"/>
      <c r="AN321" s="10"/>
      <c r="AO321" s="10"/>
      <c r="AP321" s="10"/>
      <c r="AQ321" s="10"/>
      <c r="AR321" s="10"/>
      <c r="AS321" s="10"/>
      <c r="AU321" s="10"/>
      <c r="AX321" s="10"/>
    </row>
    <row r="322" spans="1:50" ht="12.2" customHeight="1" x14ac:dyDescent="0.2">
      <c r="A322" s="67">
        <v>41410</v>
      </c>
      <c r="B322" s="68"/>
      <c r="C322" s="69" t="s">
        <v>354</v>
      </c>
      <c r="D322" s="69">
        <v>762</v>
      </c>
      <c r="E322" s="69" t="s">
        <v>418</v>
      </c>
      <c r="F322" s="70">
        <v>136.78</v>
      </c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J322" s="10"/>
      <c r="AK322" s="10"/>
      <c r="AL322" s="10"/>
      <c r="AN322" s="10"/>
      <c r="AO322" s="10"/>
      <c r="AP322" s="10"/>
      <c r="AQ322" s="10"/>
      <c r="AR322" s="10"/>
      <c r="AS322" s="10"/>
      <c r="AU322" s="10"/>
      <c r="AX322" s="10"/>
    </row>
    <row r="323" spans="1:50" ht="12.2" customHeight="1" x14ac:dyDescent="0.2">
      <c r="A323" s="67">
        <v>41414</v>
      </c>
      <c r="B323" s="68"/>
      <c r="C323" s="69" t="s">
        <v>355</v>
      </c>
      <c r="D323" s="69">
        <v>927425</v>
      </c>
      <c r="E323" s="69" t="s">
        <v>424</v>
      </c>
      <c r="F323" s="70">
        <v>118.8</v>
      </c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J323" s="10"/>
      <c r="AK323" s="10"/>
      <c r="AL323" s="10"/>
      <c r="AN323" s="10"/>
      <c r="AO323" s="10"/>
      <c r="AP323" s="10"/>
      <c r="AQ323" s="10"/>
      <c r="AR323" s="10"/>
      <c r="AS323" s="10"/>
      <c r="AU323" s="10"/>
      <c r="AX323" s="10"/>
    </row>
    <row r="324" spans="1:50" ht="12.2" customHeight="1" x14ac:dyDescent="0.2">
      <c r="A324" s="67">
        <v>41414</v>
      </c>
      <c r="B324" s="68"/>
      <c r="C324" s="69" t="s">
        <v>373</v>
      </c>
      <c r="D324" s="69">
        <v>755</v>
      </c>
      <c r="E324" s="69" t="s">
        <v>418</v>
      </c>
      <c r="F324" s="70">
        <v>2430.04</v>
      </c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J324" s="10"/>
      <c r="AK324" s="10"/>
      <c r="AL324" s="10"/>
      <c r="AN324" s="10"/>
      <c r="AO324" s="10"/>
      <c r="AP324" s="10"/>
      <c r="AQ324" s="10"/>
      <c r="AR324" s="10"/>
      <c r="AS324" s="10"/>
      <c r="AU324" s="10"/>
      <c r="AX324" s="10"/>
    </row>
    <row r="325" spans="1:50" ht="12.2" customHeight="1" x14ac:dyDescent="0.2">
      <c r="A325" s="67">
        <v>41414</v>
      </c>
      <c r="B325" s="68"/>
      <c r="C325" s="69" t="s">
        <v>373</v>
      </c>
      <c r="D325" s="69">
        <v>756</v>
      </c>
      <c r="E325" s="69" t="s">
        <v>418</v>
      </c>
      <c r="F325" s="70">
        <v>2183.86</v>
      </c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J325" s="10"/>
      <c r="AK325" s="10"/>
      <c r="AL325" s="10"/>
      <c r="AN325" s="10"/>
      <c r="AO325" s="10"/>
      <c r="AP325" s="10"/>
      <c r="AQ325" s="10"/>
      <c r="AR325" s="10"/>
      <c r="AS325" s="10"/>
      <c r="AU325" s="10"/>
      <c r="AX325" s="10"/>
    </row>
    <row r="326" spans="1:50" ht="12.2" customHeight="1" x14ac:dyDescent="0.2">
      <c r="A326" s="67">
        <v>41414</v>
      </c>
      <c r="B326" s="68"/>
      <c r="C326" s="69" t="s">
        <v>373</v>
      </c>
      <c r="D326" s="69">
        <v>757</v>
      </c>
      <c r="E326" s="69" t="s">
        <v>418</v>
      </c>
      <c r="F326" s="70">
        <v>2006.52</v>
      </c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J326" s="10"/>
      <c r="AK326" s="10"/>
      <c r="AL326" s="10"/>
      <c r="AN326" s="10"/>
      <c r="AO326" s="10"/>
      <c r="AP326" s="10"/>
      <c r="AQ326" s="10"/>
      <c r="AR326" s="10"/>
      <c r="AS326" s="10"/>
      <c r="AU326" s="10"/>
      <c r="AX326" s="10"/>
    </row>
    <row r="327" spans="1:50" ht="12.2" customHeight="1" x14ac:dyDescent="0.2">
      <c r="A327" s="67">
        <v>41414</v>
      </c>
      <c r="B327" s="68"/>
      <c r="C327" s="69" t="s">
        <v>373</v>
      </c>
      <c r="D327" s="69">
        <v>758</v>
      </c>
      <c r="E327" s="69" t="s">
        <v>418</v>
      </c>
      <c r="F327" s="70">
        <v>2090.6799999999998</v>
      </c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J327" s="10"/>
      <c r="AK327" s="10"/>
      <c r="AL327" s="10"/>
      <c r="AN327" s="10"/>
      <c r="AO327" s="10"/>
      <c r="AP327" s="10"/>
      <c r="AQ327" s="10"/>
      <c r="AR327" s="10"/>
      <c r="AS327" s="10"/>
      <c r="AU327" s="10"/>
      <c r="AX327" s="10"/>
    </row>
    <row r="328" spans="1:50" ht="12.2" customHeight="1" x14ac:dyDescent="0.2">
      <c r="A328" s="67">
        <v>41414</v>
      </c>
      <c r="B328" s="68"/>
      <c r="C328" s="69" t="s">
        <v>373</v>
      </c>
      <c r="D328" s="69">
        <v>766</v>
      </c>
      <c r="E328" s="69" t="s">
        <v>418</v>
      </c>
      <c r="F328" s="70">
        <v>611.70000000000005</v>
      </c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J328" s="10"/>
      <c r="AK328" s="10"/>
      <c r="AL328" s="10"/>
      <c r="AN328" s="10"/>
      <c r="AO328" s="10"/>
      <c r="AP328" s="10"/>
      <c r="AQ328" s="10"/>
      <c r="AR328" s="10"/>
      <c r="AS328" s="10"/>
      <c r="AU328" s="10"/>
      <c r="AX328" s="10"/>
    </row>
    <row r="329" spans="1:50" ht="12.2" customHeight="1" x14ac:dyDescent="0.2">
      <c r="A329" s="67">
        <v>41414</v>
      </c>
      <c r="B329" s="68"/>
      <c r="C329" s="69" t="s">
        <v>373</v>
      </c>
      <c r="D329" s="69">
        <v>767</v>
      </c>
      <c r="E329" s="69" t="s">
        <v>418</v>
      </c>
      <c r="F329" s="70">
        <v>747.36</v>
      </c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J329" s="10"/>
      <c r="AK329" s="10"/>
      <c r="AL329" s="10"/>
      <c r="AN329" s="10"/>
      <c r="AO329" s="10"/>
      <c r="AP329" s="10"/>
      <c r="AQ329" s="10"/>
      <c r="AR329" s="10"/>
      <c r="AS329" s="10"/>
      <c r="AU329" s="10"/>
      <c r="AX329" s="10"/>
    </row>
    <row r="330" spans="1:50" ht="12.2" customHeight="1" x14ac:dyDescent="0.2">
      <c r="A330" s="67">
        <v>41414</v>
      </c>
      <c r="B330" s="68"/>
      <c r="C330" s="69" t="s">
        <v>373</v>
      </c>
      <c r="D330" s="69">
        <v>768</v>
      </c>
      <c r="E330" s="69" t="s">
        <v>418</v>
      </c>
      <c r="F330" s="70">
        <v>3236.53</v>
      </c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J330" s="10"/>
      <c r="AK330" s="10"/>
      <c r="AL330" s="10"/>
      <c r="AN330" s="10"/>
      <c r="AO330" s="10"/>
      <c r="AP330" s="10"/>
      <c r="AQ330" s="10"/>
      <c r="AR330" s="10"/>
      <c r="AS330" s="10"/>
      <c r="AU330" s="10"/>
      <c r="AX330" s="10"/>
    </row>
    <row r="331" spans="1:50" ht="12.2" customHeight="1" x14ac:dyDescent="0.2">
      <c r="A331" s="67">
        <v>41414</v>
      </c>
      <c r="B331" s="68"/>
      <c r="C331" s="69" t="s">
        <v>356</v>
      </c>
      <c r="D331" s="69">
        <v>761</v>
      </c>
      <c r="E331" s="69" t="s">
        <v>426</v>
      </c>
      <c r="F331" s="70">
        <v>4969.96</v>
      </c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J331" s="10"/>
      <c r="AK331" s="10"/>
      <c r="AL331" s="10"/>
      <c r="AN331" s="10"/>
      <c r="AO331" s="10"/>
      <c r="AP331" s="10"/>
      <c r="AQ331" s="10"/>
      <c r="AR331" s="10"/>
      <c r="AS331" s="10"/>
      <c r="AU331" s="10"/>
      <c r="AX331" s="10"/>
    </row>
    <row r="332" spans="1:50" ht="12.2" customHeight="1" x14ac:dyDescent="0.2">
      <c r="A332" s="67">
        <v>41410</v>
      </c>
      <c r="B332" s="68"/>
      <c r="C332" s="69" t="s">
        <v>363</v>
      </c>
      <c r="D332" s="69">
        <v>763</v>
      </c>
      <c r="E332" s="69" t="s">
        <v>422</v>
      </c>
      <c r="F332" s="70">
        <v>551.84</v>
      </c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J332" s="10"/>
      <c r="AK332" s="10"/>
      <c r="AL332" s="10"/>
      <c r="AN332" s="10"/>
      <c r="AO332" s="10"/>
      <c r="AP332" s="10"/>
      <c r="AQ332" s="10"/>
      <c r="AR332" s="10"/>
      <c r="AS332" s="10"/>
      <c r="AU332" s="10"/>
      <c r="AX332" s="10"/>
    </row>
    <row r="333" spans="1:50" ht="12.2" customHeight="1" x14ac:dyDescent="0.2">
      <c r="A333" s="67">
        <v>41410</v>
      </c>
      <c r="B333" s="68"/>
      <c r="C333" s="69" t="s">
        <v>363</v>
      </c>
      <c r="D333" s="69">
        <v>764</v>
      </c>
      <c r="E333" s="69" t="s">
        <v>422</v>
      </c>
      <c r="F333" s="70">
        <v>531</v>
      </c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J333" s="10"/>
      <c r="AK333" s="10"/>
      <c r="AL333" s="10"/>
      <c r="AN333" s="10"/>
      <c r="AO333" s="10"/>
      <c r="AP333" s="10"/>
      <c r="AQ333" s="10"/>
      <c r="AR333" s="10"/>
      <c r="AS333" s="10"/>
      <c r="AU333" s="10"/>
      <c r="AX333" s="10"/>
    </row>
    <row r="334" spans="1:50" ht="12.2" customHeight="1" x14ac:dyDescent="0.2">
      <c r="A334" s="67">
        <v>41414</v>
      </c>
      <c r="B334" s="68"/>
      <c r="C334" s="69" t="s">
        <v>344</v>
      </c>
      <c r="D334" s="69">
        <v>765</v>
      </c>
      <c r="E334" s="69" t="s">
        <v>443</v>
      </c>
      <c r="F334" s="70">
        <v>259.49</v>
      </c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J334" s="10"/>
      <c r="AK334" s="10"/>
      <c r="AL334" s="10"/>
      <c r="AN334" s="10"/>
      <c r="AO334" s="10"/>
      <c r="AP334" s="10"/>
      <c r="AQ334" s="10"/>
      <c r="AR334" s="10"/>
      <c r="AS334" s="10"/>
      <c r="AU334" s="10"/>
      <c r="AX334" s="10"/>
    </row>
    <row r="335" spans="1:50" ht="14.25" customHeight="1" x14ac:dyDescent="0.2">
      <c r="A335" s="67">
        <v>41410</v>
      </c>
      <c r="B335" s="68"/>
      <c r="C335" s="69" t="s">
        <v>349</v>
      </c>
      <c r="D335" s="69">
        <v>760</v>
      </c>
      <c r="E335" s="69" t="s">
        <v>422</v>
      </c>
      <c r="F335" s="70">
        <v>24.25</v>
      </c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J335" s="10"/>
      <c r="AK335" s="10"/>
      <c r="AL335" s="10"/>
      <c r="AN335" s="10"/>
      <c r="AO335" s="10"/>
      <c r="AP335" s="10"/>
      <c r="AQ335" s="10"/>
      <c r="AR335" s="10"/>
      <c r="AS335" s="10"/>
      <c r="AU335" s="10"/>
      <c r="AX335" s="10"/>
    </row>
    <row r="336" spans="1:50" ht="14.25" customHeight="1" x14ac:dyDescent="0.2">
      <c r="A336" s="67">
        <v>41423</v>
      </c>
      <c r="B336" s="68"/>
      <c r="C336" s="69" t="s">
        <v>347</v>
      </c>
      <c r="D336" s="69">
        <v>773</v>
      </c>
      <c r="E336" s="69" t="s">
        <v>430</v>
      </c>
      <c r="F336" s="70">
        <v>1375</v>
      </c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J336" s="10"/>
      <c r="AK336" s="10"/>
      <c r="AL336" s="10"/>
      <c r="AN336" s="10"/>
      <c r="AO336" s="10"/>
      <c r="AP336" s="10"/>
      <c r="AQ336" s="10"/>
      <c r="AR336" s="10"/>
      <c r="AS336" s="10"/>
      <c r="AU336" s="10"/>
      <c r="AX336" s="10"/>
    </row>
    <row r="337" spans="1:50" ht="12.2" customHeight="1" x14ac:dyDescent="0.2">
      <c r="A337" s="67">
        <v>41424</v>
      </c>
      <c r="B337" s="68"/>
      <c r="C337" s="69" t="s">
        <v>366</v>
      </c>
      <c r="D337" s="69">
        <v>754</v>
      </c>
      <c r="E337" s="69" t="s">
        <v>432</v>
      </c>
      <c r="F337" s="70">
        <v>84.98</v>
      </c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J337" s="10"/>
      <c r="AK337" s="10"/>
      <c r="AL337" s="10"/>
      <c r="AN337" s="10"/>
      <c r="AO337" s="10"/>
      <c r="AP337" s="10"/>
      <c r="AQ337" s="10"/>
      <c r="AR337" s="10"/>
      <c r="AS337" s="10"/>
      <c r="AU337" s="10"/>
      <c r="AX337" s="10"/>
    </row>
    <row r="338" spans="1:50" ht="12.2" customHeight="1" x14ac:dyDescent="0.2">
      <c r="A338" s="67">
        <v>41428</v>
      </c>
      <c r="B338" s="68"/>
      <c r="C338" s="69" t="s">
        <v>367</v>
      </c>
      <c r="D338" s="69">
        <v>790</v>
      </c>
      <c r="E338" s="69" t="s">
        <v>417</v>
      </c>
      <c r="F338" s="70">
        <v>1358.52</v>
      </c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J338" s="10"/>
      <c r="AK338" s="10"/>
      <c r="AL338" s="10"/>
      <c r="AN338" s="10"/>
      <c r="AO338" s="10"/>
      <c r="AP338" s="10"/>
      <c r="AQ338" s="10"/>
      <c r="AR338" s="10"/>
      <c r="AS338" s="10"/>
      <c r="AU338" s="10"/>
      <c r="AX338" s="10"/>
    </row>
    <row r="339" spans="1:50" ht="14.25" customHeight="1" x14ac:dyDescent="0.2">
      <c r="A339" s="67">
        <v>41428</v>
      </c>
      <c r="B339" s="68"/>
      <c r="C339" s="69" t="s">
        <v>341</v>
      </c>
      <c r="D339" s="69">
        <v>785</v>
      </c>
      <c r="E339" s="69" t="s">
        <v>419</v>
      </c>
      <c r="F339" s="70">
        <v>51095.89</v>
      </c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J339" s="10"/>
      <c r="AK339" s="10"/>
      <c r="AL339" s="10"/>
      <c r="AN339" s="10"/>
      <c r="AO339" s="10"/>
      <c r="AP339" s="10"/>
      <c r="AQ339" s="10"/>
      <c r="AR339" s="10"/>
      <c r="AS339" s="10"/>
      <c r="AU339" s="10"/>
      <c r="AX339" s="10"/>
    </row>
    <row r="340" spans="1:50" ht="14.25" customHeight="1" x14ac:dyDescent="0.2">
      <c r="A340" s="67">
        <v>41424</v>
      </c>
      <c r="B340" s="68"/>
      <c r="C340" s="69" t="s">
        <v>362</v>
      </c>
      <c r="D340" s="69">
        <v>774</v>
      </c>
      <c r="E340" s="69" t="s">
        <v>420</v>
      </c>
      <c r="F340" s="70">
        <v>20.190000000000001</v>
      </c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J340" s="10"/>
      <c r="AK340" s="10"/>
      <c r="AL340" s="10"/>
      <c r="AN340" s="10"/>
      <c r="AO340" s="10"/>
      <c r="AP340" s="10"/>
      <c r="AQ340" s="10"/>
      <c r="AR340" s="10"/>
      <c r="AS340" s="10"/>
      <c r="AU340" s="10"/>
      <c r="AX340" s="10"/>
    </row>
    <row r="341" spans="1:50" ht="12.2" customHeight="1" x14ac:dyDescent="0.2">
      <c r="A341" s="67">
        <v>41428</v>
      </c>
      <c r="B341" s="68"/>
      <c r="C341" s="69" t="s">
        <v>342</v>
      </c>
      <c r="D341" s="69">
        <v>783</v>
      </c>
      <c r="E341" s="69" t="s">
        <v>419</v>
      </c>
      <c r="F341" s="70">
        <v>1760</v>
      </c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J341" s="10"/>
      <c r="AK341" s="10"/>
      <c r="AL341" s="10"/>
      <c r="AN341" s="10"/>
      <c r="AO341" s="10"/>
      <c r="AP341" s="10"/>
      <c r="AQ341" s="10"/>
      <c r="AR341" s="10"/>
      <c r="AS341" s="10"/>
      <c r="AU341" s="10"/>
      <c r="AX341" s="10"/>
    </row>
    <row r="342" spans="1:50" ht="12.2" customHeight="1" x14ac:dyDescent="0.2">
      <c r="A342" s="67">
        <v>41428</v>
      </c>
      <c r="B342" s="68"/>
      <c r="C342" s="69" t="s">
        <v>342</v>
      </c>
      <c r="D342" s="69">
        <v>784</v>
      </c>
      <c r="E342" s="69" t="s">
        <v>419</v>
      </c>
      <c r="F342" s="70">
        <v>30623.67</v>
      </c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J342" s="10"/>
      <c r="AK342" s="10"/>
      <c r="AL342" s="10"/>
      <c r="AN342" s="10"/>
      <c r="AO342" s="10"/>
      <c r="AP342" s="10"/>
      <c r="AQ342" s="10"/>
      <c r="AR342" s="10"/>
      <c r="AS342" s="10"/>
      <c r="AU342" s="10"/>
      <c r="AX342" s="10"/>
    </row>
    <row r="343" spans="1:50" ht="14.25" customHeight="1" x14ac:dyDescent="0.2">
      <c r="A343" s="67">
        <v>41428</v>
      </c>
      <c r="B343" s="68"/>
      <c r="C343" s="69" t="s">
        <v>356</v>
      </c>
      <c r="D343" s="69">
        <v>779</v>
      </c>
      <c r="E343" s="69" t="s">
        <v>426</v>
      </c>
      <c r="F343" s="70">
        <v>5754.77</v>
      </c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J343" s="10"/>
      <c r="AK343" s="10"/>
      <c r="AL343" s="10"/>
      <c r="AN343" s="10"/>
      <c r="AO343" s="10"/>
      <c r="AP343" s="10"/>
      <c r="AQ343" s="10"/>
      <c r="AR343" s="10"/>
      <c r="AS343" s="10"/>
      <c r="AU343" s="10"/>
      <c r="AX343" s="10"/>
    </row>
    <row r="344" spans="1:50" ht="14.25" customHeight="1" x14ac:dyDescent="0.2">
      <c r="A344" s="67">
        <v>41428</v>
      </c>
      <c r="B344" s="68"/>
      <c r="C344" s="69" t="s">
        <v>343</v>
      </c>
      <c r="D344" s="69">
        <v>781</v>
      </c>
      <c r="E344" s="69" t="s">
        <v>420</v>
      </c>
      <c r="F344" s="70">
        <v>277.39999999999998</v>
      </c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J344" s="10"/>
      <c r="AK344" s="10"/>
      <c r="AL344" s="10"/>
      <c r="AN344" s="10"/>
      <c r="AO344" s="10"/>
      <c r="AP344" s="10"/>
      <c r="AQ344" s="10"/>
      <c r="AR344" s="10"/>
      <c r="AS344" s="10"/>
      <c r="AU344" s="10"/>
      <c r="AX344" s="10"/>
    </row>
    <row r="345" spans="1:50" ht="12.2" customHeight="1" x14ac:dyDescent="0.2">
      <c r="A345" s="67">
        <v>41428</v>
      </c>
      <c r="B345" s="68"/>
      <c r="C345" s="69" t="s">
        <v>344</v>
      </c>
      <c r="D345" s="69">
        <v>780</v>
      </c>
      <c r="E345" s="69" t="s">
        <v>443</v>
      </c>
      <c r="F345" s="70">
        <v>458.32</v>
      </c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J345" s="10"/>
      <c r="AK345" s="10"/>
      <c r="AL345" s="10"/>
      <c r="AN345" s="10"/>
      <c r="AO345" s="10"/>
      <c r="AP345" s="10"/>
      <c r="AQ345" s="10"/>
      <c r="AR345" s="10"/>
      <c r="AS345" s="10"/>
      <c r="AU345" s="10"/>
      <c r="AX345" s="10"/>
    </row>
    <row r="346" spans="1:50" ht="12.2" customHeight="1" x14ac:dyDescent="0.2">
      <c r="A346" s="67">
        <v>41428</v>
      </c>
      <c r="B346" s="68"/>
      <c r="C346" s="69" t="s">
        <v>344</v>
      </c>
      <c r="D346" s="69">
        <v>791</v>
      </c>
      <c r="E346" s="69" t="s">
        <v>443</v>
      </c>
      <c r="F346" s="70">
        <v>283.08</v>
      </c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J346" s="10"/>
      <c r="AK346" s="10"/>
      <c r="AL346" s="10"/>
      <c r="AN346" s="10"/>
      <c r="AO346" s="10"/>
      <c r="AP346" s="10"/>
      <c r="AQ346" s="10"/>
      <c r="AR346" s="10"/>
      <c r="AS346" s="10"/>
      <c r="AU346" s="10"/>
      <c r="AX346" s="10"/>
    </row>
    <row r="347" spans="1:50" ht="12.2" customHeight="1" x14ac:dyDescent="0.2">
      <c r="A347" s="67">
        <v>41428</v>
      </c>
      <c r="B347" s="68"/>
      <c r="C347" s="69" t="s">
        <v>369</v>
      </c>
      <c r="D347" s="69">
        <v>788</v>
      </c>
      <c r="E347" s="69" t="s">
        <v>432</v>
      </c>
      <c r="F347" s="70">
        <v>111</v>
      </c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J347" s="10"/>
      <c r="AK347" s="10"/>
      <c r="AL347" s="10"/>
      <c r="AN347" s="10"/>
      <c r="AO347" s="10"/>
      <c r="AP347" s="10"/>
      <c r="AQ347" s="10"/>
      <c r="AR347" s="10"/>
      <c r="AS347" s="10"/>
      <c r="AU347" s="10"/>
      <c r="AX347" s="10"/>
    </row>
    <row r="348" spans="1:50" ht="12.2" customHeight="1" x14ac:dyDescent="0.2">
      <c r="A348" s="67">
        <v>41428</v>
      </c>
      <c r="B348" s="68"/>
      <c r="C348" s="69" t="s">
        <v>377</v>
      </c>
      <c r="D348" s="69">
        <v>786</v>
      </c>
      <c r="E348" s="69" t="s">
        <v>430</v>
      </c>
      <c r="F348" s="70">
        <v>1295</v>
      </c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J348" s="10"/>
      <c r="AK348" s="10"/>
      <c r="AL348" s="10"/>
      <c r="AN348" s="10"/>
      <c r="AO348" s="10"/>
      <c r="AP348" s="10"/>
      <c r="AQ348" s="10"/>
      <c r="AR348" s="10"/>
      <c r="AS348" s="10"/>
      <c r="AU348" s="10"/>
      <c r="AX348" s="10"/>
    </row>
    <row r="349" spans="1:50" ht="12.2" customHeight="1" x14ac:dyDescent="0.2">
      <c r="A349" s="67">
        <v>41428</v>
      </c>
      <c r="B349" s="68"/>
      <c r="C349" s="69" t="s">
        <v>377</v>
      </c>
      <c r="D349" s="69">
        <v>789</v>
      </c>
      <c r="E349" s="69" t="s">
        <v>430</v>
      </c>
      <c r="F349" s="70">
        <v>1295</v>
      </c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J349" s="10"/>
      <c r="AK349" s="10"/>
      <c r="AL349" s="10"/>
      <c r="AN349" s="10"/>
      <c r="AO349" s="10"/>
      <c r="AP349" s="10"/>
      <c r="AQ349" s="10"/>
      <c r="AR349" s="10"/>
      <c r="AS349" s="10"/>
      <c r="AU349" s="10"/>
      <c r="AX349" s="10"/>
    </row>
    <row r="350" spans="1:50" ht="12.2" customHeight="1" x14ac:dyDescent="0.2">
      <c r="A350" s="67">
        <v>41428</v>
      </c>
      <c r="B350" s="68"/>
      <c r="C350" s="69" t="s">
        <v>345</v>
      </c>
      <c r="D350" s="69">
        <v>775</v>
      </c>
      <c r="E350" s="69" t="s">
        <v>421</v>
      </c>
      <c r="F350" s="70">
        <v>157</v>
      </c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J350" s="10"/>
      <c r="AK350" s="10"/>
      <c r="AL350" s="10"/>
      <c r="AN350" s="10"/>
      <c r="AO350" s="10"/>
      <c r="AP350" s="10"/>
      <c r="AQ350" s="10"/>
      <c r="AR350" s="10"/>
      <c r="AS350" s="10"/>
      <c r="AU350" s="10"/>
      <c r="AX350" s="10"/>
    </row>
    <row r="351" spans="1:50" ht="12.2" customHeight="1" x14ac:dyDescent="0.2">
      <c r="A351" s="67">
        <v>41428</v>
      </c>
      <c r="B351" s="68"/>
      <c r="C351" s="69" t="s">
        <v>345</v>
      </c>
      <c r="D351" s="69">
        <v>776</v>
      </c>
      <c r="E351" s="69" t="s">
        <v>421</v>
      </c>
      <c r="F351" s="70">
        <v>157</v>
      </c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J351" s="10"/>
      <c r="AK351" s="10"/>
      <c r="AL351" s="10"/>
      <c r="AN351" s="10"/>
      <c r="AO351" s="10"/>
      <c r="AP351" s="10"/>
      <c r="AQ351" s="10"/>
      <c r="AR351" s="10"/>
      <c r="AS351" s="10"/>
      <c r="AU351" s="10"/>
      <c r="AX351" s="10"/>
    </row>
    <row r="352" spans="1:50" ht="12.2" customHeight="1" x14ac:dyDescent="0.2">
      <c r="A352" s="67">
        <v>41424</v>
      </c>
      <c r="B352" s="68"/>
      <c r="C352" s="69" t="s">
        <v>364</v>
      </c>
      <c r="D352" s="69">
        <v>787</v>
      </c>
      <c r="E352" s="69" t="s">
        <v>428</v>
      </c>
      <c r="F352" s="70">
        <v>127.5</v>
      </c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J352" s="10"/>
      <c r="AK352" s="10"/>
      <c r="AL352" s="10"/>
      <c r="AN352" s="10"/>
      <c r="AO352" s="10"/>
      <c r="AP352" s="10"/>
      <c r="AQ352" s="10"/>
      <c r="AR352" s="10"/>
      <c r="AS352" s="10"/>
      <c r="AU352" s="10"/>
      <c r="AX352" s="10"/>
    </row>
    <row r="353" spans="1:50" ht="12.2" customHeight="1" x14ac:dyDescent="0.2">
      <c r="A353" s="67">
        <v>41424</v>
      </c>
      <c r="B353" s="68"/>
      <c r="C353" s="69" t="s">
        <v>351</v>
      </c>
      <c r="D353" s="69">
        <v>777</v>
      </c>
      <c r="E353" s="69" t="s">
        <v>418</v>
      </c>
      <c r="F353" s="70">
        <v>1270.5</v>
      </c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J353" s="10"/>
      <c r="AK353" s="10"/>
      <c r="AL353" s="10"/>
      <c r="AN353" s="10"/>
      <c r="AO353" s="10"/>
      <c r="AP353" s="10"/>
      <c r="AQ353" s="10"/>
      <c r="AR353" s="10"/>
      <c r="AS353" s="10"/>
      <c r="AU353" s="10"/>
      <c r="AX353" s="10"/>
    </row>
    <row r="354" spans="1:50" ht="12.2" customHeight="1" x14ac:dyDescent="0.2">
      <c r="A354" s="67">
        <v>41424</v>
      </c>
      <c r="B354" s="68"/>
      <c r="C354" s="69" t="s">
        <v>351</v>
      </c>
      <c r="D354" s="69">
        <v>778</v>
      </c>
      <c r="E354" s="69" t="s">
        <v>418</v>
      </c>
      <c r="F354" s="70">
        <v>1589.52</v>
      </c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J354" s="10"/>
      <c r="AK354" s="10"/>
      <c r="AL354" s="10"/>
      <c r="AN354" s="10"/>
      <c r="AO354" s="10"/>
      <c r="AP354" s="10"/>
      <c r="AQ354" s="10"/>
      <c r="AR354" s="10"/>
      <c r="AS354" s="10"/>
      <c r="AU354" s="10"/>
      <c r="AX354" s="10"/>
    </row>
    <row r="355" spans="1:50" ht="12.2" customHeight="1" x14ac:dyDescent="0.2">
      <c r="A355" s="67">
        <v>41424</v>
      </c>
      <c r="B355" s="68"/>
      <c r="C355" s="69" t="s">
        <v>378</v>
      </c>
      <c r="D355" s="69">
        <v>782</v>
      </c>
      <c r="E355" s="69" t="s">
        <v>418</v>
      </c>
      <c r="F355" s="70">
        <v>1753.3</v>
      </c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J355" s="10"/>
      <c r="AK355" s="10"/>
      <c r="AL355" s="10"/>
      <c r="AN355" s="10"/>
      <c r="AO355" s="10"/>
      <c r="AP355" s="10"/>
      <c r="AQ355" s="10"/>
      <c r="AR355" s="10"/>
      <c r="AS355" s="10"/>
      <c r="AU355" s="10"/>
      <c r="AX355" s="10"/>
    </row>
    <row r="356" spans="1:50" ht="12.2" customHeight="1" x14ac:dyDescent="0.2">
      <c r="A356" s="67">
        <v>41425</v>
      </c>
      <c r="B356" s="68"/>
      <c r="C356" s="69" t="s">
        <v>365</v>
      </c>
      <c r="D356" s="69">
        <v>771</v>
      </c>
      <c r="E356" s="69" t="s">
        <v>433</v>
      </c>
      <c r="F356" s="70">
        <v>1400</v>
      </c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J356" s="10"/>
      <c r="AK356" s="10"/>
      <c r="AL356" s="10"/>
      <c r="AN356" s="10"/>
      <c r="AO356" s="10"/>
      <c r="AP356" s="10"/>
      <c r="AQ356" s="10"/>
      <c r="AR356" s="10"/>
      <c r="AS356" s="10"/>
      <c r="AU356" s="10"/>
      <c r="AX356" s="10"/>
    </row>
    <row r="357" spans="1:50" ht="12.2" customHeight="1" x14ac:dyDescent="0.2">
      <c r="A357" s="67">
        <v>41429</v>
      </c>
      <c r="B357" s="68"/>
      <c r="C357" s="69" t="s">
        <v>341</v>
      </c>
      <c r="D357" s="69">
        <v>792</v>
      </c>
      <c r="E357" s="69" t="s">
        <v>419</v>
      </c>
      <c r="F357" s="70">
        <v>1419.65</v>
      </c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J357" s="10"/>
      <c r="AK357" s="10"/>
      <c r="AL357" s="10"/>
      <c r="AN357" s="10"/>
      <c r="AO357" s="10"/>
      <c r="AP357" s="10"/>
      <c r="AQ357" s="10"/>
      <c r="AR357" s="10"/>
      <c r="AS357" s="10"/>
      <c r="AU357" s="10"/>
      <c r="AX357" s="10"/>
    </row>
    <row r="358" spans="1:50" ht="12.2" customHeight="1" x14ac:dyDescent="0.2">
      <c r="A358" s="67">
        <v>41425</v>
      </c>
      <c r="B358" s="68"/>
      <c r="C358" s="69" t="s">
        <v>379</v>
      </c>
      <c r="D358" s="69">
        <v>793</v>
      </c>
      <c r="E358" s="69" t="s">
        <v>436</v>
      </c>
      <c r="F358" s="70">
        <v>4942.57</v>
      </c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J358" s="10"/>
      <c r="AK358" s="10"/>
      <c r="AL358" s="10"/>
      <c r="AN358" s="10"/>
      <c r="AO358" s="10"/>
      <c r="AP358" s="10"/>
      <c r="AQ358" s="10"/>
      <c r="AR358" s="10"/>
      <c r="AS358" s="10"/>
      <c r="AU358" s="10"/>
      <c r="AX358" s="10"/>
    </row>
    <row r="359" spans="1:50" ht="12.2" customHeight="1" x14ac:dyDescent="0.2">
      <c r="A359" s="67">
        <v>41435</v>
      </c>
      <c r="B359" s="68"/>
      <c r="C359" s="69" t="s">
        <v>337</v>
      </c>
      <c r="D359" s="69">
        <v>797</v>
      </c>
      <c r="E359" s="69" t="s">
        <v>438</v>
      </c>
      <c r="F359" s="70">
        <v>627</v>
      </c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J359" s="10"/>
      <c r="AK359" s="10"/>
      <c r="AL359" s="10"/>
      <c r="AN359" s="10"/>
      <c r="AO359" s="10"/>
      <c r="AP359" s="10"/>
      <c r="AQ359" s="10"/>
      <c r="AR359" s="10"/>
      <c r="AS359" s="10"/>
      <c r="AU359" s="10"/>
      <c r="AX359" s="10"/>
    </row>
    <row r="360" spans="1:50" ht="12.2" customHeight="1" x14ac:dyDescent="0.2">
      <c r="A360" s="67">
        <v>41431</v>
      </c>
      <c r="B360" s="68"/>
      <c r="C360" s="69" t="s">
        <v>338</v>
      </c>
      <c r="D360" s="69">
        <v>799</v>
      </c>
      <c r="E360" s="69" t="s">
        <v>417</v>
      </c>
      <c r="F360" s="70">
        <v>187</v>
      </c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J360" s="10"/>
      <c r="AK360" s="10"/>
      <c r="AL360" s="10"/>
      <c r="AN360" s="10"/>
      <c r="AO360" s="10"/>
      <c r="AP360" s="10"/>
      <c r="AQ360" s="10"/>
      <c r="AR360" s="10"/>
      <c r="AS360" s="10"/>
      <c r="AU360" s="10"/>
      <c r="AX360" s="10"/>
    </row>
    <row r="361" spans="1:50" ht="12.2" customHeight="1" x14ac:dyDescent="0.2">
      <c r="A361" s="67">
        <v>41435</v>
      </c>
      <c r="B361" s="68"/>
      <c r="C361" s="69" t="s">
        <v>344</v>
      </c>
      <c r="D361" s="69">
        <v>798</v>
      </c>
      <c r="E361" s="69" t="s">
        <v>443</v>
      </c>
      <c r="F361" s="70">
        <v>377.44</v>
      </c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J361" s="10"/>
      <c r="AK361" s="10"/>
      <c r="AL361" s="10"/>
      <c r="AN361" s="10"/>
      <c r="AO361" s="10"/>
      <c r="AP361" s="10"/>
      <c r="AQ361" s="10"/>
      <c r="AR361" s="10"/>
      <c r="AS361" s="10"/>
      <c r="AU361" s="10"/>
      <c r="AX361" s="10"/>
    </row>
    <row r="362" spans="1:50" ht="14.25" customHeight="1" x14ac:dyDescent="0.2">
      <c r="A362" s="67">
        <v>41435</v>
      </c>
      <c r="B362" s="68"/>
      <c r="C362" s="69" t="s">
        <v>345</v>
      </c>
      <c r="D362" s="69">
        <v>795</v>
      </c>
      <c r="E362" s="69" t="s">
        <v>421</v>
      </c>
      <c r="F362" s="70">
        <v>157</v>
      </c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J362" s="10"/>
      <c r="AK362" s="10"/>
      <c r="AL362" s="10"/>
      <c r="AN362" s="10"/>
      <c r="AO362" s="10"/>
      <c r="AP362" s="10"/>
      <c r="AQ362" s="10"/>
      <c r="AR362" s="10"/>
      <c r="AS362" s="10"/>
      <c r="AU362" s="10"/>
      <c r="AX362" s="10"/>
    </row>
    <row r="363" spans="1:50" ht="14.25" customHeight="1" x14ac:dyDescent="0.2">
      <c r="A363" s="67">
        <v>41436</v>
      </c>
      <c r="B363" s="68"/>
      <c r="C363" s="69" t="s">
        <v>355</v>
      </c>
      <c r="D363" s="69">
        <v>927461</v>
      </c>
      <c r="E363" s="69" t="s">
        <v>424</v>
      </c>
      <c r="F363" s="70">
        <v>265.64999999999998</v>
      </c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J363" s="10"/>
      <c r="AK363" s="10"/>
      <c r="AL363" s="10"/>
      <c r="AN363" s="10"/>
      <c r="AO363" s="10"/>
      <c r="AP363" s="10"/>
      <c r="AQ363" s="10"/>
      <c r="AR363" s="10"/>
      <c r="AS363" s="10"/>
      <c r="AU363" s="10"/>
      <c r="AX363" s="10"/>
    </row>
    <row r="364" spans="1:50" ht="14.25" customHeight="1" x14ac:dyDescent="0.2">
      <c r="A364" s="67">
        <v>41431</v>
      </c>
      <c r="B364" s="68"/>
      <c r="C364" s="69" t="s">
        <v>349</v>
      </c>
      <c r="D364" s="69">
        <v>796</v>
      </c>
      <c r="E364" s="69" t="s">
        <v>422</v>
      </c>
      <c r="F364" s="70">
        <v>24.98</v>
      </c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J364" s="10"/>
      <c r="AK364" s="10"/>
      <c r="AL364" s="10"/>
      <c r="AN364" s="10"/>
      <c r="AO364" s="10"/>
      <c r="AP364" s="10"/>
      <c r="AQ364" s="10"/>
      <c r="AR364" s="10"/>
      <c r="AS364" s="10"/>
      <c r="AU364" s="10"/>
      <c r="AX364" s="10"/>
    </row>
    <row r="365" spans="1:50" ht="12.2" customHeight="1" x14ac:dyDescent="0.2">
      <c r="A365" s="67">
        <v>41439</v>
      </c>
      <c r="B365" s="68"/>
      <c r="C365" s="69" t="s">
        <v>380</v>
      </c>
      <c r="D365" s="69">
        <v>802</v>
      </c>
      <c r="E365" s="69" t="s">
        <v>425</v>
      </c>
      <c r="F365" s="70">
        <v>18.940000000000001</v>
      </c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J365" s="10"/>
      <c r="AK365" s="10"/>
      <c r="AL365" s="10"/>
      <c r="AN365" s="10"/>
      <c r="AO365" s="10"/>
      <c r="AP365" s="10"/>
      <c r="AQ365" s="10"/>
      <c r="AR365" s="10"/>
      <c r="AS365" s="10"/>
      <c r="AU365" s="10"/>
      <c r="AX365" s="10"/>
    </row>
    <row r="366" spans="1:50" ht="12.2" customHeight="1" x14ac:dyDescent="0.2">
      <c r="A366" s="67">
        <v>41439</v>
      </c>
      <c r="B366" s="68"/>
      <c r="C366" s="69" t="s">
        <v>337</v>
      </c>
      <c r="D366" s="69">
        <v>803</v>
      </c>
      <c r="E366" s="69" t="s">
        <v>438</v>
      </c>
      <c r="F366" s="70">
        <v>44115</v>
      </c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J366" s="10"/>
      <c r="AK366" s="10"/>
      <c r="AL366" s="10"/>
      <c r="AN366" s="10"/>
      <c r="AO366" s="10"/>
      <c r="AP366" s="10"/>
      <c r="AQ366" s="10"/>
      <c r="AR366" s="10"/>
      <c r="AS366" s="10"/>
      <c r="AU366" s="10"/>
      <c r="AX366" s="10"/>
    </row>
    <row r="367" spans="1:50" ht="12.2" customHeight="1" x14ac:dyDescent="0.2">
      <c r="A367" s="67">
        <v>41439</v>
      </c>
      <c r="B367" s="68"/>
      <c r="C367" s="69" t="s">
        <v>337</v>
      </c>
      <c r="D367" s="69">
        <v>817</v>
      </c>
      <c r="E367" s="69" t="s">
        <v>418</v>
      </c>
      <c r="F367" s="70">
        <v>41617.33</v>
      </c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J367" s="10"/>
      <c r="AK367" s="10"/>
      <c r="AL367" s="10"/>
      <c r="AN367" s="10"/>
      <c r="AO367" s="10"/>
      <c r="AP367" s="10"/>
      <c r="AQ367" s="10"/>
      <c r="AR367" s="10"/>
      <c r="AS367" s="10"/>
      <c r="AU367" s="10"/>
      <c r="AX367" s="10"/>
    </row>
    <row r="368" spans="1:50" ht="12.2" customHeight="1" x14ac:dyDescent="0.2">
      <c r="A368" s="67">
        <v>41439</v>
      </c>
      <c r="B368" s="68"/>
      <c r="C368" s="69" t="s">
        <v>337</v>
      </c>
      <c r="D368" s="69">
        <v>818</v>
      </c>
      <c r="E368" s="69" t="s">
        <v>418</v>
      </c>
      <c r="F368" s="70">
        <v>99333.97</v>
      </c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J368" s="10"/>
      <c r="AK368" s="10"/>
      <c r="AL368" s="10"/>
      <c r="AN368" s="10"/>
      <c r="AO368" s="10"/>
      <c r="AP368" s="10"/>
      <c r="AQ368" s="10"/>
      <c r="AR368" s="10"/>
      <c r="AS368" s="10"/>
      <c r="AU368" s="10"/>
      <c r="AX368" s="10"/>
    </row>
    <row r="369" spans="1:50" ht="12.2" customHeight="1" x14ac:dyDescent="0.2">
      <c r="A369" s="67">
        <v>41439</v>
      </c>
      <c r="B369" s="68"/>
      <c r="C369" s="69" t="s">
        <v>339</v>
      </c>
      <c r="D369" s="69">
        <v>805</v>
      </c>
      <c r="E369" s="69" t="s">
        <v>438</v>
      </c>
      <c r="F369" s="70">
        <v>213.3</v>
      </c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J369" s="10"/>
      <c r="AK369" s="10"/>
      <c r="AL369" s="10"/>
      <c r="AN369" s="10"/>
      <c r="AO369" s="10"/>
      <c r="AP369" s="10"/>
      <c r="AQ369" s="10"/>
      <c r="AR369" s="10"/>
      <c r="AS369" s="10"/>
      <c r="AU369" s="10"/>
      <c r="AX369" s="10"/>
    </row>
    <row r="370" spans="1:50" ht="14.25" customHeight="1" x14ac:dyDescent="0.2">
      <c r="A370" s="67">
        <v>41439</v>
      </c>
      <c r="B370" s="68"/>
      <c r="C370" s="69" t="s">
        <v>339</v>
      </c>
      <c r="D370" s="69">
        <v>819</v>
      </c>
      <c r="E370" s="69" t="s">
        <v>438</v>
      </c>
      <c r="F370" s="70">
        <v>4440.8</v>
      </c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J370" s="10"/>
      <c r="AK370" s="10"/>
      <c r="AL370" s="10"/>
      <c r="AN370" s="10"/>
      <c r="AO370" s="10"/>
      <c r="AP370" s="10"/>
      <c r="AQ370" s="10"/>
      <c r="AR370" s="10"/>
      <c r="AS370" s="10"/>
      <c r="AU370" s="10"/>
      <c r="AX370" s="10"/>
    </row>
    <row r="371" spans="1:50" ht="14.25" customHeight="1" x14ac:dyDescent="0.2">
      <c r="A371" s="67">
        <v>41437</v>
      </c>
      <c r="B371" s="68"/>
      <c r="C371" s="69" t="s">
        <v>354</v>
      </c>
      <c r="D371" s="69">
        <v>808</v>
      </c>
      <c r="E371" s="69" t="s">
        <v>418</v>
      </c>
      <c r="F371" s="70">
        <v>138.25</v>
      </c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J371" s="10"/>
      <c r="AK371" s="10"/>
      <c r="AL371" s="10"/>
      <c r="AN371" s="10"/>
      <c r="AO371" s="10"/>
      <c r="AP371" s="10"/>
      <c r="AQ371" s="10"/>
      <c r="AR371" s="10"/>
      <c r="AS371" s="10"/>
      <c r="AU371" s="10"/>
      <c r="AX371" s="10"/>
    </row>
    <row r="372" spans="1:50" ht="12.2" customHeight="1" x14ac:dyDescent="0.2">
      <c r="A372" s="67">
        <v>41439</v>
      </c>
      <c r="B372" s="68"/>
      <c r="C372" s="69" t="s">
        <v>373</v>
      </c>
      <c r="D372" s="69">
        <v>809</v>
      </c>
      <c r="E372" s="69" t="s">
        <v>418</v>
      </c>
      <c r="F372" s="70">
        <v>2807.9</v>
      </c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J372" s="10"/>
      <c r="AK372" s="10"/>
      <c r="AL372" s="10"/>
      <c r="AN372" s="10"/>
      <c r="AO372" s="10"/>
      <c r="AP372" s="10"/>
      <c r="AQ372" s="10"/>
      <c r="AR372" s="10"/>
      <c r="AS372" s="10"/>
      <c r="AU372" s="10"/>
      <c r="AX372" s="10"/>
    </row>
    <row r="373" spans="1:50" ht="14.25" customHeight="1" x14ac:dyDescent="0.2">
      <c r="A373" s="67">
        <v>41439</v>
      </c>
      <c r="B373" s="68"/>
      <c r="C373" s="69" t="s">
        <v>373</v>
      </c>
      <c r="D373" s="69">
        <v>815</v>
      </c>
      <c r="E373" s="69" t="s">
        <v>418</v>
      </c>
      <c r="F373" s="70">
        <v>747.36</v>
      </c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J373" s="10"/>
      <c r="AK373" s="10"/>
      <c r="AL373" s="10"/>
      <c r="AN373" s="10"/>
      <c r="AO373" s="10"/>
      <c r="AP373" s="10"/>
      <c r="AQ373" s="10"/>
      <c r="AR373" s="10"/>
      <c r="AS373" s="10"/>
      <c r="AU373" s="10"/>
      <c r="AX373" s="10"/>
    </row>
    <row r="374" spans="1:50" ht="14.25" customHeight="1" x14ac:dyDescent="0.2">
      <c r="A374" s="67">
        <v>41439</v>
      </c>
      <c r="B374" s="68"/>
      <c r="C374" s="69" t="s">
        <v>356</v>
      </c>
      <c r="D374" s="69">
        <v>811</v>
      </c>
      <c r="E374" s="69" t="s">
        <v>426</v>
      </c>
      <c r="F374" s="70">
        <v>5995.43</v>
      </c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J374" s="10"/>
      <c r="AK374" s="10"/>
      <c r="AL374" s="10"/>
      <c r="AN374" s="10"/>
      <c r="AO374" s="10"/>
      <c r="AP374" s="10"/>
      <c r="AQ374" s="10"/>
      <c r="AR374" s="10"/>
      <c r="AS374" s="10"/>
      <c r="AU374" s="10"/>
      <c r="AX374" s="10"/>
    </row>
    <row r="375" spans="1:50" ht="12.2" customHeight="1" x14ac:dyDescent="0.2">
      <c r="A375" s="67">
        <v>41437</v>
      </c>
      <c r="B375" s="68"/>
      <c r="C375" s="69" t="s">
        <v>363</v>
      </c>
      <c r="D375" s="69">
        <v>820</v>
      </c>
      <c r="E375" s="69" t="s">
        <v>422</v>
      </c>
      <c r="F375" s="70">
        <v>550.21</v>
      </c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J375" s="10"/>
      <c r="AK375" s="10"/>
      <c r="AL375" s="10"/>
      <c r="AN375" s="10"/>
      <c r="AO375" s="10"/>
      <c r="AP375" s="10"/>
      <c r="AQ375" s="10"/>
      <c r="AR375" s="10"/>
      <c r="AS375" s="10"/>
      <c r="AU375" s="10"/>
      <c r="AX375" s="10"/>
    </row>
    <row r="376" spans="1:50" ht="12.2" customHeight="1" x14ac:dyDescent="0.2">
      <c r="A376" s="67">
        <v>41437</v>
      </c>
      <c r="B376" s="68"/>
      <c r="C376" s="69" t="s">
        <v>363</v>
      </c>
      <c r="D376" s="69">
        <v>821</v>
      </c>
      <c r="E376" s="69" t="s">
        <v>422</v>
      </c>
      <c r="F376" s="70">
        <v>532.57000000000005</v>
      </c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J376" s="10"/>
      <c r="AK376" s="10"/>
      <c r="AL376" s="10"/>
      <c r="AN376" s="10"/>
      <c r="AO376" s="10"/>
      <c r="AP376" s="10"/>
      <c r="AQ376" s="10"/>
      <c r="AR376" s="10"/>
      <c r="AS376" s="10"/>
      <c r="AU376" s="10"/>
      <c r="AX376" s="10"/>
    </row>
    <row r="377" spans="1:50" ht="12.2" customHeight="1" x14ac:dyDescent="0.2">
      <c r="A377" s="67">
        <v>41439</v>
      </c>
      <c r="B377" s="68"/>
      <c r="C377" s="69" t="s">
        <v>357</v>
      </c>
      <c r="D377" s="69">
        <v>823</v>
      </c>
      <c r="E377" s="69" t="s">
        <v>425</v>
      </c>
      <c r="F377" s="70">
        <v>2757.62</v>
      </c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J377" s="10"/>
      <c r="AK377" s="10"/>
      <c r="AL377" s="10"/>
      <c r="AN377" s="10"/>
      <c r="AO377" s="10"/>
      <c r="AP377" s="10"/>
      <c r="AQ377" s="10"/>
      <c r="AR377" s="10"/>
      <c r="AS377" s="10"/>
      <c r="AU377" s="10"/>
      <c r="AX377" s="10"/>
    </row>
    <row r="378" spans="1:50" ht="12.2" customHeight="1" x14ac:dyDescent="0.2">
      <c r="A378" s="67">
        <v>41439</v>
      </c>
      <c r="B378" s="68"/>
      <c r="C378" s="69" t="s">
        <v>344</v>
      </c>
      <c r="D378" s="69">
        <v>822</v>
      </c>
      <c r="E378" s="69" t="s">
        <v>443</v>
      </c>
      <c r="F378" s="70">
        <v>283.08</v>
      </c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J378" s="10"/>
      <c r="AK378" s="10"/>
      <c r="AL378" s="10"/>
      <c r="AN378" s="10"/>
      <c r="AO378" s="10"/>
      <c r="AP378" s="10"/>
      <c r="AQ378" s="10"/>
      <c r="AR378" s="10"/>
      <c r="AS378" s="10"/>
      <c r="AU378" s="10"/>
      <c r="AX378" s="10"/>
    </row>
    <row r="379" spans="1:50" ht="12.2" customHeight="1" x14ac:dyDescent="0.2">
      <c r="A379" s="67">
        <v>41439</v>
      </c>
      <c r="B379" s="68"/>
      <c r="C379" s="69" t="s">
        <v>345</v>
      </c>
      <c r="D379" s="69">
        <v>816</v>
      </c>
      <c r="E379" s="69" t="s">
        <v>421</v>
      </c>
      <c r="F379" s="70">
        <v>157</v>
      </c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J379" s="10"/>
      <c r="AK379" s="10"/>
      <c r="AL379" s="10"/>
      <c r="AN379" s="10"/>
      <c r="AO379" s="10"/>
      <c r="AP379" s="10"/>
      <c r="AQ379" s="10"/>
      <c r="AR379" s="10"/>
      <c r="AS379" s="10"/>
      <c r="AU379" s="10"/>
      <c r="AX379" s="10"/>
    </row>
    <row r="380" spans="1:50" ht="12.2" customHeight="1" x14ac:dyDescent="0.2">
      <c r="A380" s="67">
        <v>41437</v>
      </c>
      <c r="B380" s="68"/>
      <c r="C380" s="69" t="s">
        <v>358</v>
      </c>
      <c r="D380" s="69">
        <v>801</v>
      </c>
      <c r="E380" s="69" t="s">
        <v>439</v>
      </c>
      <c r="F380" s="70">
        <v>321</v>
      </c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J380" s="10"/>
      <c r="AK380" s="10"/>
      <c r="AL380" s="10"/>
      <c r="AN380" s="10"/>
      <c r="AO380" s="10"/>
      <c r="AP380" s="10"/>
      <c r="AQ380" s="10"/>
      <c r="AR380" s="10"/>
      <c r="AS380" s="10"/>
      <c r="AU380" s="10"/>
      <c r="AX380" s="10"/>
    </row>
    <row r="381" spans="1:50" ht="12.2" customHeight="1" x14ac:dyDescent="0.2">
      <c r="A381" s="67">
        <v>41437</v>
      </c>
      <c r="B381" s="68"/>
      <c r="C381" s="69" t="s">
        <v>358</v>
      </c>
      <c r="D381" s="69">
        <v>804</v>
      </c>
      <c r="E381" s="69" t="s">
        <v>439</v>
      </c>
      <c r="F381" s="70">
        <v>414</v>
      </c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J381" s="10"/>
      <c r="AK381" s="10"/>
      <c r="AL381" s="10"/>
      <c r="AN381" s="10"/>
      <c r="AO381" s="10"/>
      <c r="AP381" s="10"/>
      <c r="AQ381" s="10"/>
      <c r="AR381" s="10"/>
      <c r="AS381" s="10"/>
      <c r="AU381" s="10"/>
      <c r="AX381" s="10"/>
    </row>
    <row r="382" spans="1:50" ht="12.2" customHeight="1" x14ac:dyDescent="0.2">
      <c r="A382" s="67">
        <v>41439</v>
      </c>
      <c r="B382" s="68"/>
      <c r="C382" s="69" t="s">
        <v>376</v>
      </c>
      <c r="D382" s="69">
        <v>800</v>
      </c>
      <c r="E382" s="69" t="s">
        <v>437</v>
      </c>
      <c r="F382" s="70">
        <v>825</v>
      </c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J382" s="10"/>
      <c r="AK382" s="10"/>
      <c r="AL382" s="10"/>
      <c r="AN382" s="10"/>
      <c r="AO382" s="10"/>
      <c r="AP382" s="10"/>
      <c r="AQ382" s="10"/>
      <c r="AR382" s="10"/>
      <c r="AS382" s="10"/>
      <c r="AU382" s="10"/>
      <c r="AX382" s="10"/>
    </row>
    <row r="383" spans="1:50" ht="12.2" customHeight="1" x14ac:dyDescent="0.2">
      <c r="A383" s="67">
        <v>41437</v>
      </c>
      <c r="B383" s="68"/>
      <c r="C383" s="69" t="s">
        <v>349</v>
      </c>
      <c r="D383" s="69">
        <v>812</v>
      </c>
      <c r="E383" s="69" t="s">
        <v>422</v>
      </c>
      <c r="F383" s="70">
        <v>24.25</v>
      </c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J383" s="10"/>
      <c r="AK383" s="10"/>
      <c r="AL383" s="10"/>
      <c r="AN383" s="10"/>
      <c r="AO383" s="10"/>
      <c r="AP383" s="10"/>
      <c r="AQ383" s="10"/>
      <c r="AR383" s="10"/>
      <c r="AS383" s="10"/>
      <c r="AU383" s="10"/>
      <c r="AX383" s="10"/>
    </row>
    <row r="384" spans="1:50" ht="12.2" customHeight="1" x14ac:dyDescent="0.2">
      <c r="A384" s="67">
        <v>41437</v>
      </c>
      <c r="B384" s="68"/>
      <c r="C384" s="69" t="s">
        <v>351</v>
      </c>
      <c r="D384" s="69">
        <v>810</v>
      </c>
      <c r="E384" s="69" t="s">
        <v>418</v>
      </c>
      <c r="F384" s="70">
        <v>2044.24</v>
      </c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J384" s="10"/>
      <c r="AK384" s="10"/>
      <c r="AL384" s="10"/>
      <c r="AN384" s="10"/>
      <c r="AO384" s="10"/>
      <c r="AP384" s="10"/>
      <c r="AQ384" s="10"/>
      <c r="AR384" s="10"/>
      <c r="AS384" s="10"/>
      <c r="AU384" s="10"/>
      <c r="AX384" s="10"/>
    </row>
    <row r="385" spans="1:50" ht="12.2" customHeight="1" x14ac:dyDescent="0.2">
      <c r="A385" s="67">
        <v>41439</v>
      </c>
      <c r="B385" s="68"/>
      <c r="C385" s="69" t="s">
        <v>353</v>
      </c>
      <c r="D385" s="69">
        <v>806</v>
      </c>
      <c r="E385" s="69" t="s">
        <v>418</v>
      </c>
      <c r="F385" s="70">
        <v>180.01</v>
      </c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J385" s="10"/>
      <c r="AK385" s="10"/>
      <c r="AL385" s="10"/>
      <c r="AN385" s="10"/>
      <c r="AO385" s="10"/>
      <c r="AP385" s="10"/>
      <c r="AQ385" s="10"/>
      <c r="AR385" s="10"/>
      <c r="AS385" s="10"/>
      <c r="AU385" s="10"/>
      <c r="AX385" s="10"/>
    </row>
    <row r="386" spans="1:50" ht="12.2" customHeight="1" x14ac:dyDescent="0.2">
      <c r="A386" s="67">
        <v>41439</v>
      </c>
      <c r="B386" s="68"/>
      <c r="C386" s="69" t="s">
        <v>353</v>
      </c>
      <c r="D386" s="69">
        <v>807</v>
      </c>
      <c r="E386" s="69" t="s">
        <v>418</v>
      </c>
      <c r="F386" s="70">
        <v>624.34</v>
      </c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J386" s="10"/>
      <c r="AK386" s="10"/>
      <c r="AL386" s="10"/>
      <c r="AN386" s="10"/>
      <c r="AO386" s="10"/>
      <c r="AP386" s="10"/>
      <c r="AQ386" s="10"/>
      <c r="AR386" s="10"/>
      <c r="AS386" s="10"/>
      <c r="AU386" s="10"/>
      <c r="AX386" s="10"/>
    </row>
    <row r="387" spans="1:50" ht="12.2" customHeight="1" x14ac:dyDescent="0.2">
      <c r="A387" s="67">
        <v>41439</v>
      </c>
      <c r="B387" s="68"/>
      <c r="C387" s="69" t="s">
        <v>381</v>
      </c>
      <c r="D387" s="69">
        <v>813</v>
      </c>
      <c r="E387" s="69" t="s">
        <v>429</v>
      </c>
      <c r="F387" s="70">
        <v>72</v>
      </c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J387" s="10"/>
      <c r="AK387" s="10"/>
      <c r="AL387" s="10"/>
      <c r="AN387" s="10"/>
      <c r="AO387" s="10"/>
      <c r="AP387" s="10"/>
      <c r="AQ387" s="10"/>
      <c r="AR387" s="10"/>
      <c r="AS387" s="10"/>
      <c r="AU387" s="10"/>
      <c r="AX387" s="10"/>
    </row>
    <row r="388" spans="1:50" ht="12.2" customHeight="1" x14ac:dyDescent="0.2">
      <c r="A388" s="67">
        <v>41445</v>
      </c>
      <c r="B388" s="68"/>
      <c r="C388" s="69" t="s">
        <v>366</v>
      </c>
      <c r="D388" s="69">
        <v>794</v>
      </c>
      <c r="E388" s="69" t="s">
        <v>425</v>
      </c>
      <c r="F388" s="70">
        <v>140</v>
      </c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J388" s="10"/>
      <c r="AK388" s="10"/>
      <c r="AL388" s="10"/>
      <c r="AN388" s="10"/>
      <c r="AO388" s="10"/>
      <c r="AP388" s="10"/>
      <c r="AQ388" s="10"/>
      <c r="AR388" s="10"/>
      <c r="AS388" s="10"/>
      <c r="AU388" s="10"/>
      <c r="AX388" s="10"/>
    </row>
    <row r="389" spans="1:50" ht="14.25" customHeight="1" x14ac:dyDescent="0.2">
      <c r="A389" s="67">
        <v>41449</v>
      </c>
      <c r="B389" s="68"/>
      <c r="C389" s="69" t="s">
        <v>344</v>
      </c>
      <c r="D389" s="69">
        <v>828</v>
      </c>
      <c r="E389" s="69" t="s">
        <v>443</v>
      </c>
      <c r="F389" s="70">
        <v>465.06</v>
      </c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J389" s="10"/>
      <c r="AK389" s="10"/>
      <c r="AL389" s="10"/>
      <c r="AN389" s="10"/>
      <c r="AO389" s="10"/>
      <c r="AP389" s="10"/>
      <c r="AQ389" s="10"/>
      <c r="AR389" s="10"/>
      <c r="AS389" s="10"/>
      <c r="AU389" s="10"/>
      <c r="AX389" s="10"/>
    </row>
    <row r="390" spans="1:50" ht="14.25" customHeight="1" x14ac:dyDescent="0.2">
      <c r="A390" s="67">
        <v>41449</v>
      </c>
      <c r="B390" s="68"/>
      <c r="C390" s="69" t="s">
        <v>345</v>
      </c>
      <c r="D390" s="69">
        <v>826</v>
      </c>
      <c r="E390" s="69" t="s">
        <v>421</v>
      </c>
      <c r="F390" s="70">
        <v>157</v>
      </c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J390" s="10"/>
      <c r="AK390" s="10"/>
      <c r="AL390" s="10"/>
      <c r="AN390" s="10"/>
      <c r="AO390" s="10"/>
      <c r="AP390" s="10"/>
      <c r="AQ390" s="10"/>
      <c r="AR390" s="10"/>
      <c r="AS390" s="10"/>
      <c r="AU390" s="10"/>
      <c r="AX390" s="10"/>
    </row>
    <row r="391" spans="1:50" ht="12.2" customHeight="1" x14ac:dyDescent="0.2">
      <c r="A391" s="67">
        <v>41449</v>
      </c>
      <c r="B391" s="68"/>
      <c r="C391" s="69" t="s">
        <v>345</v>
      </c>
      <c r="D391" s="69">
        <v>829</v>
      </c>
      <c r="E391" s="69" t="s">
        <v>421</v>
      </c>
      <c r="F391" s="70">
        <v>157</v>
      </c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J391" s="10"/>
      <c r="AK391" s="10"/>
      <c r="AL391" s="10"/>
      <c r="AN391" s="10"/>
      <c r="AO391" s="10"/>
      <c r="AP391" s="10"/>
      <c r="AQ391" s="10"/>
      <c r="AR391" s="10"/>
      <c r="AS391" s="10"/>
      <c r="AU391" s="10"/>
      <c r="AX391" s="10"/>
    </row>
    <row r="392" spans="1:50" ht="12.2" customHeight="1" x14ac:dyDescent="0.2">
      <c r="A392" s="67">
        <v>41445</v>
      </c>
      <c r="B392" s="68"/>
      <c r="C392" s="69" t="s">
        <v>379</v>
      </c>
      <c r="D392" s="69">
        <v>827</v>
      </c>
      <c r="E392" s="69" t="s">
        <v>436</v>
      </c>
      <c r="F392" s="70">
        <v>1588.11</v>
      </c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J392" s="10"/>
      <c r="AK392" s="10"/>
      <c r="AL392" s="10"/>
      <c r="AN392" s="10"/>
      <c r="AO392" s="10"/>
      <c r="AP392" s="10"/>
      <c r="AQ392" s="10"/>
      <c r="AR392" s="10"/>
      <c r="AS392" s="10"/>
      <c r="AU392" s="10"/>
      <c r="AX392" s="10"/>
    </row>
    <row r="393" spans="1:50" ht="12.2" customHeight="1" x14ac:dyDescent="0.2">
      <c r="A393" s="67">
        <v>41457</v>
      </c>
      <c r="B393" s="68"/>
      <c r="C393" s="69" t="s">
        <v>367</v>
      </c>
      <c r="D393" s="69">
        <v>836</v>
      </c>
      <c r="E393" s="69" t="s">
        <v>417</v>
      </c>
      <c r="F393" s="70">
        <v>1358.52</v>
      </c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J393" s="10"/>
      <c r="AK393" s="10"/>
      <c r="AL393" s="10"/>
      <c r="AN393" s="10"/>
      <c r="AO393" s="10"/>
      <c r="AP393" s="10"/>
      <c r="AQ393" s="10"/>
      <c r="AR393" s="10"/>
      <c r="AS393" s="10"/>
      <c r="AU393" s="10"/>
      <c r="AX393" s="10"/>
    </row>
    <row r="394" spans="1:50" ht="12.2" customHeight="1" x14ac:dyDescent="0.2">
      <c r="A394" s="67">
        <v>41457</v>
      </c>
      <c r="B394" s="68"/>
      <c r="C394" s="69" t="s">
        <v>341</v>
      </c>
      <c r="D394" s="69">
        <v>842</v>
      </c>
      <c r="E394" s="69" t="s">
        <v>419</v>
      </c>
      <c r="F394" s="70">
        <v>51095.89</v>
      </c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J394" s="10"/>
      <c r="AK394" s="10"/>
      <c r="AL394" s="10"/>
      <c r="AN394" s="10"/>
      <c r="AO394" s="10"/>
      <c r="AP394" s="10"/>
      <c r="AQ394" s="10"/>
      <c r="AR394" s="10"/>
      <c r="AS394" s="10"/>
      <c r="AU394" s="10"/>
      <c r="AX394" s="10"/>
    </row>
    <row r="395" spans="1:50" ht="12.2" customHeight="1" x14ac:dyDescent="0.2">
      <c r="A395" s="67">
        <v>41457</v>
      </c>
      <c r="B395" s="68"/>
      <c r="C395" s="69" t="s">
        <v>342</v>
      </c>
      <c r="D395" s="69">
        <v>830</v>
      </c>
      <c r="E395" s="69" t="s">
        <v>419</v>
      </c>
      <c r="F395" s="70">
        <v>1194</v>
      </c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J395" s="10"/>
      <c r="AK395" s="10"/>
      <c r="AL395" s="10"/>
      <c r="AN395" s="10"/>
      <c r="AO395" s="10"/>
      <c r="AP395" s="10"/>
      <c r="AQ395" s="10"/>
      <c r="AR395" s="10"/>
      <c r="AS395" s="10"/>
      <c r="AU395" s="10"/>
      <c r="AX395" s="10"/>
    </row>
    <row r="396" spans="1:50" ht="12.2" customHeight="1" x14ac:dyDescent="0.2">
      <c r="A396" s="67">
        <v>41457</v>
      </c>
      <c r="B396" s="68"/>
      <c r="C396" s="69" t="s">
        <v>342</v>
      </c>
      <c r="D396" s="69">
        <v>831</v>
      </c>
      <c r="E396" s="69" t="s">
        <v>419</v>
      </c>
      <c r="F396" s="70">
        <v>30623.67</v>
      </c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J396" s="10"/>
      <c r="AK396" s="10"/>
      <c r="AL396" s="10"/>
      <c r="AN396" s="10"/>
      <c r="AO396" s="10"/>
      <c r="AP396" s="10"/>
      <c r="AQ396" s="10"/>
      <c r="AR396" s="10"/>
      <c r="AS396" s="10"/>
      <c r="AU396" s="10"/>
      <c r="AX396" s="10"/>
    </row>
    <row r="397" spans="1:50" ht="12.2" customHeight="1" x14ac:dyDescent="0.2">
      <c r="A397" s="67">
        <v>41457</v>
      </c>
      <c r="B397" s="68"/>
      <c r="C397" s="69" t="s">
        <v>356</v>
      </c>
      <c r="D397" s="69">
        <v>841</v>
      </c>
      <c r="E397" s="69" t="s">
        <v>426</v>
      </c>
      <c r="F397" s="70">
        <v>6019.44</v>
      </c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J397" s="10"/>
      <c r="AK397" s="10"/>
      <c r="AL397" s="10"/>
      <c r="AN397" s="10"/>
      <c r="AO397" s="10"/>
      <c r="AP397" s="10"/>
      <c r="AQ397" s="10"/>
      <c r="AR397" s="10"/>
      <c r="AS397" s="10"/>
      <c r="AU397" s="10"/>
      <c r="AX397" s="10"/>
    </row>
    <row r="398" spans="1:50" ht="12.2" customHeight="1" x14ac:dyDescent="0.2">
      <c r="A398" s="67">
        <v>41457</v>
      </c>
      <c r="B398" s="68"/>
      <c r="C398" s="69" t="s">
        <v>343</v>
      </c>
      <c r="D398" s="69">
        <v>833</v>
      </c>
      <c r="E398" s="69" t="s">
        <v>420</v>
      </c>
      <c r="F398" s="70">
        <v>222.62</v>
      </c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J398" s="10"/>
      <c r="AK398" s="10"/>
      <c r="AL398" s="10"/>
      <c r="AN398" s="10"/>
      <c r="AO398" s="10"/>
      <c r="AP398" s="10"/>
      <c r="AQ398" s="10"/>
      <c r="AR398" s="10"/>
      <c r="AS398" s="10"/>
      <c r="AU398" s="10"/>
      <c r="AX398" s="10"/>
    </row>
    <row r="399" spans="1:50" ht="12.2" customHeight="1" x14ac:dyDescent="0.2">
      <c r="A399" s="67">
        <v>41457</v>
      </c>
      <c r="B399" s="68"/>
      <c r="C399" s="69" t="s">
        <v>382</v>
      </c>
      <c r="D399" s="69">
        <v>835</v>
      </c>
      <c r="E399" s="69" t="s">
        <v>436</v>
      </c>
      <c r="F399" s="70">
        <v>1867.5</v>
      </c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J399" s="10"/>
      <c r="AK399" s="10"/>
      <c r="AL399" s="10"/>
      <c r="AN399" s="10"/>
      <c r="AO399" s="10"/>
      <c r="AP399" s="10"/>
      <c r="AQ399" s="10"/>
      <c r="AR399" s="10"/>
      <c r="AS399" s="10"/>
      <c r="AU399" s="10"/>
      <c r="AX399" s="10"/>
    </row>
    <row r="400" spans="1:50" ht="12.2" customHeight="1" x14ac:dyDescent="0.2">
      <c r="A400" s="67">
        <v>41457</v>
      </c>
      <c r="B400" s="68"/>
      <c r="C400" s="69" t="s">
        <v>344</v>
      </c>
      <c r="D400" s="69">
        <v>839</v>
      </c>
      <c r="E400" s="69" t="s">
        <v>443</v>
      </c>
      <c r="F400" s="70">
        <v>471.8</v>
      </c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J400" s="10"/>
      <c r="AK400" s="10"/>
      <c r="AL400" s="10"/>
      <c r="AN400" s="10"/>
      <c r="AO400" s="10"/>
      <c r="AP400" s="10"/>
      <c r="AQ400" s="10"/>
      <c r="AR400" s="10"/>
      <c r="AS400" s="10"/>
      <c r="AU400" s="10"/>
      <c r="AX400" s="10"/>
    </row>
    <row r="401" spans="1:50" ht="12.2" customHeight="1" x14ac:dyDescent="0.2">
      <c r="A401" s="67">
        <v>41457</v>
      </c>
      <c r="B401" s="68"/>
      <c r="C401" s="69" t="s">
        <v>369</v>
      </c>
      <c r="D401" s="69">
        <v>832</v>
      </c>
      <c r="E401" s="69" t="s">
        <v>432</v>
      </c>
      <c r="F401" s="70">
        <v>104.95</v>
      </c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J401" s="10"/>
      <c r="AK401" s="10"/>
      <c r="AL401" s="10"/>
      <c r="AN401" s="10"/>
      <c r="AO401" s="10"/>
      <c r="AP401" s="10"/>
      <c r="AQ401" s="10"/>
      <c r="AR401" s="10"/>
      <c r="AS401" s="10"/>
      <c r="AU401" s="10"/>
      <c r="AX401" s="10"/>
    </row>
    <row r="402" spans="1:50" ht="12.2" customHeight="1" x14ac:dyDescent="0.2">
      <c r="A402" s="67">
        <v>41457</v>
      </c>
      <c r="B402" s="68"/>
      <c r="C402" s="69" t="s">
        <v>346</v>
      </c>
      <c r="D402" s="69">
        <v>834</v>
      </c>
      <c r="E402" s="69" t="s">
        <v>436</v>
      </c>
      <c r="F402" s="70">
        <v>7940</v>
      </c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J402" s="10"/>
      <c r="AK402" s="10"/>
      <c r="AL402" s="10"/>
      <c r="AN402" s="10"/>
      <c r="AO402" s="10"/>
      <c r="AP402" s="10"/>
      <c r="AQ402" s="10"/>
      <c r="AR402" s="10"/>
      <c r="AS402" s="10"/>
      <c r="AU402" s="10"/>
      <c r="AX402" s="10"/>
    </row>
    <row r="403" spans="1:50" ht="14.25" customHeight="1" x14ac:dyDescent="0.2">
      <c r="A403" s="67">
        <v>41453</v>
      </c>
      <c r="B403" s="68"/>
      <c r="C403" s="69" t="s">
        <v>347</v>
      </c>
      <c r="D403" s="69">
        <v>837</v>
      </c>
      <c r="E403" s="69" t="s">
        <v>430</v>
      </c>
      <c r="F403" s="70">
        <v>1375</v>
      </c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J403" s="10"/>
      <c r="AK403" s="10"/>
      <c r="AL403" s="10"/>
      <c r="AN403" s="10"/>
      <c r="AO403" s="10"/>
      <c r="AP403" s="10"/>
      <c r="AQ403" s="10"/>
      <c r="AR403" s="10"/>
      <c r="AS403" s="10"/>
      <c r="AU403" s="10"/>
      <c r="AX403" s="10"/>
    </row>
    <row r="404" spans="1:50" ht="14.25" customHeight="1" x14ac:dyDescent="0.2">
      <c r="A404" s="67">
        <v>41457</v>
      </c>
      <c r="B404" s="68"/>
      <c r="C404" s="69" t="s">
        <v>350</v>
      </c>
      <c r="D404" s="69">
        <v>838</v>
      </c>
      <c r="E404" s="69" t="s">
        <v>423</v>
      </c>
      <c r="F404" s="70">
        <v>1100</v>
      </c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J404" s="10"/>
      <c r="AK404" s="10"/>
      <c r="AL404" s="10"/>
      <c r="AN404" s="10"/>
      <c r="AO404" s="10"/>
      <c r="AP404" s="10"/>
      <c r="AQ404" s="10"/>
      <c r="AR404" s="10"/>
      <c r="AS404" s="10"/>
      <c r="AU404" s="10"/>
      <c r="AX404" s="10"/>
    </row>
    <row r="405" spans="1:50" ht="12.2" customHeight="1" x14ac:dyDescent="0.2">
      <c r="A405" s="67">
        <v>41453</v>
      </c>
      <c r="B405" s="68"/>
      <c r="C405" s="69" t="s">
        <v>352</v>
      </c>
      <c r="D405" s="69">
        <v>840</v>
      </c>
      <c r="E405" s="69" t="s">
        <v>421</v>
      </c>
      <c r="F405" s="70">
        <v>152.94999999999999</v>
      </c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J405" s="10"/>
      <c r="AK405" s="10"/>
      <c r="AL405" s="10"/>
      <c r="AN405" s="10"/>
      <c r="AO405" s="10"/>
      <c r="AP405" s="10"/>
      <c r="AQ405" s="10"/>
      <c r="AR405" s="10"/>
      <c r="AS405" s="10"/>
      <c r="AU405" s="10"/>
      <c r="AX405" s="10"/>
    </row>
    <row r="406" spans="1:50" ht="12.2" customHeight="1" x14ac:dyDescent="0.2">
      <c r="A406" s="67">
        <v>41453</v>
      </c>
      <c r="B406" s="68"/>
      <c r="C406" s="69" t="s">
        <v>352</v>
      </c>
      <c r="D406" s="69">
        <v>840</v>
      </c>
      <c r="E406" s="69" t="s">
        <v>421</v>
      </c>
      <c r="F406" s="70">
        <v>538.72</v>
      </c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J406" s="10"/>
      <c r="AK406" s="10"/>
      <c r="AL406" s="10"/>
      <c r="AN406" s="10"/>
      <c r="AO406" s="10"/>
      <c r="AP406" s="10"/>
      <c r="AQ406" s="10"/>
      <c r="AR406" s="10"/>
      <c r="AS406" s="10"/>
      <c r="AU406" s="10"/>
      <c r="AX406" s="10"/>
    </row>
    <row r="407" spans="1:50" ht="12.2" customHeight="1" x14ac:dyDescent="0.2">
      <c r="A407" s="67">
        <v>41458</v>
      </c>
      <c r="B407" s="68"/>
      <c r="C407" s="69" t="s">
        <v>365</v>
      </c>
      <c r="D407" s="69">
        <v>825</v>
      </c>
      <c r="E407" s="69" t="s">
        <v>433</v>
      </c>
      <c r="F407" s="70">
        <v>1400</v>
      </c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J407" s="10"/>
      <c r="AK407" s="10"/>
      <c r="AL407" s="10"/>
      <c r="AN407" s="10"/>
      <c r="AO407" s="10"/>
      <c r="AP407" s="10"/>
      <c r="AQ407" s="10"/>
      <c r="AR407" s="10"/>
      <c r="AS407" s="10"/>
      <c r="AU407" s="10"/>
      <c r="AX407" s="10"/>
    </row>
    <row r="408" spans="1:50" ht="12.2" customHeight="1" x14ac:dyDescent="0.2">
      <c r="A408" s="67">
        <v>41464</v>
      </c>
      <c r="B408" s="68"/>
      <c r="C408" s="69" t="s">
        <v>352</v>
      </c>
      <c r="D408" s="69">
        <v>840</v>
      </c>
      <c r="E408" s="69" t="s">
        <v>421</v>
      </c>
      <c r="F408" s="70">
        <v>538.72</v>
      </c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J408" s="10"/>
      <c r="AK408" s="10"/>
      <c r="AL408" s="10"/>
      <c r="AN408" s="10"/>
      <c r="AO408" s="10"/>
      <c r="AP408" s="10"/>
      <c r="AQ408" s="10"/>
      <c r="AR408" s="10"/>
      <c r="AS408" s="10"/>
      <c r="AU408" s="10"/>
      <c r="AX408" s="10"/>
    </row>
    <row r="409" spans="1:50" ht="12.2" customHeight="1" x14ac:dyDescent="0.2">
      <c r="A409" s="67">
        <v>41471</v>
      </c>
      <c r="B409" s="68"/>
      <c r="C409" s="69" t="s">
        <v>355</v>
      </c>
      <c r="D409" s="69">
        <v>927477</v>
      </c>
      <c r="E409" s="69" t="s">
        <v>424</v>
      </c>
      <c r="F409" s="70">
        <v>70.599999999999994</v>
      </c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J409" s="10"/>
      <c r="AK409" s="10"/>
      <c r="AL409" s="10"/>
      <c r="AN409" s="10"/>
      <c r="AO409" s="10"/>
      <c r="AP409" s="10"/>
      <c r="AQ409" s="10"/>
      <c r="AR409" s="10"/>
      <c r="AS409" s="10"/>
      <c r="AU409" s="10"/>
      <c r="AX409" s="10"/>
    </row>
    <row r="410" spans="1:50" ht="12.2" customHeight="1" x14ac:dyDescent="0.2">
      <c r="A410" s="67">
        <v>41472</v>
      </c>
      <c r="B410" s="68"/>
      <c r="C410" s="69" t="s">
        <v>337</v>
      </c>
      <c r="D410" s="69">
        <v>851</v>
      </c>
      <c r="E410" s="69" t="s">
        <v>438</v>
      </c>
      <c r="F410" s="70">
        <v>627</v>
      </c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J410" s="10"/>
      <c r="AK410" s="10"/>
      <c r="AL410" s="10"/>
      <c r="AN410" s="10"/>
      <c r="AO410" s="10"/>
      <c r="AP410" s="10"/>
      <c r="AQ410" s="10"/>
      <c r="AR410" s="10"/>
      <c r="AS410" s="10"/>
      <c r="AU410" s="10"/>
      <c r="AX410" s="10"/>
    </row>
    <row r="411" spans="1:50" ht="12.2" customHeight="1" x14ac:dyDescent="0.2">
      <c r="A411" s="67">
        <v>41472</v>
      </c>
      <c r="B411" s="68"/>
      <c r="C411" s="69" t="s">
        <v>337</v>
      </c>
      <c r="D411" s="69">
        <v>853</v>
      </c>
      <c r="E411" s="69" t="s">
        <v>438</v>
      </c>
      <c r="F411" s="70">
        <v>55657</v>
      </c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J411" s="10"/>
      <c r="AK411" s="10"/>
      <c r="AL411" s="10"/>
      <c r="AN411" s="10"/>
      <c r="AO411" s="10"/>
      <c r="AP411" s="10"/>
      <c r="AQ411" s="10"/>
      <c r="AR411" s="10"/>
      <c r="AS411" s="10"/>
      <c r="AU411" s="10"/>
      <c r="AX411" s="10"/>
    </row>
    <row r="412" spans="1:50" ht="12.2" customHeight="1" x14ac:dyDescent="0.2">
      <c r="A412" s="67">
        <v>41470</v>
      </c>
      <c r="B412" s="68"/>
      <c r="C412" s="69" t="s">
        <v>338</v>
      </c>
      <c r="D412" s="69">
        <v>847</v>
      </c>
      <c r="E412" s="69" t="s">
        <v>417</v>
      </c>
      <c r="F412" s="70">
        <v>170</v>
      </c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J412" s="10"/>
      <c r="AK412" s="10"/>
      <c r="AL412" s="10"/>
      <c r="AN412" s="10"/>
      <c r="AO412" s="10"/>
      <c r="AP412" s="10"/>
      <c r="AQ412" s="10"/>
      <c r="AR412" s="10"/>
      <c r="AS412" s="10"/>
      <c r="AU412" s="10"/>
      <c r="AX412" s="10"/>
    </row>
    <row r="413" spans="1:50" ht="12.2" customHeight="1" x14ac:dyDescent="0.2">
      <c r="A413" s="67">
        <v>41472</v>
      </c>
      <c r="B413" s="68"/>
      <c r="C413" s="69" t="s">
        <v>341</v>
      </c>
      <c r="D413" s="69">
        <v>846</v>
      </c>
      <c r="E413" s="69" t="s">
        <v>419</v>
      </c>
      <c r="F413" s="70">
        <v>1495.62</v>
      </c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J413" s="10"/>
      <c r="AK413" s="10"/>
      <c r="AL413" s="10"/>
      <c r="AN413" s="10"/>
      <c r="AO413" s="10"/>
      <c r="AP413" s="10"/>
      <c r="AQ413" s="10"/>
      <c r="AR413" s="10"/>
      <c r="AS413" s="10"/>
      <c r="AU413" s="10"/>
      <c r="AX413" s="10"/>
    </row>
    <row r="414" spans="1:50" ht="12.2" customHeight="1" x14ac:dyDescent="0.2">
      <c r="A414" s="67">
        <v>41472</v>
      </c>
      <c r="B414" s="68"/>
      <c r="C414" s="69" t="s">
        <v>383</v>
      </c>
      <c r="D414" s="69">
        <v>852</v>
      </c>
      <c r="E414" s="69" t="s">
        <v>441</v>
      </c>
      <c r="F414" s="70">
        <v>1340</v>
      </c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J414" s="10"/>
      <c r="AK414" s="10"/>
      <c r="AL414" s="10"/>
      <c r="AN414" s="10"/>
      <c r="AO414" s="10"/>
      <c r="AP414" s="10"/>
      <c r="AQ414" s="10"/>
      <c r="AR414" s="10"/>
      <c r="AS414" s="10"/>
      <c r="AU414" s="10"/>
      <c r="AX414" s="10"/>
    </row>
    <row r="415" spans="1:50" ht="12.2" customHeight="1" x14ac:dyDescent="0.2">
      <c r="A415" s="67">
        <v>41472</v>
      </c>
      <c r="B415" s="68"/>
      <c r="C415" s="69" t="s">
        <v>356</v>
      </c>
      <c r="D415" s="69">
        <v>855</v>
      </c>
      <c r="E415" s="69" t="s">
        <v>426</v>
      </c>
      <c r="F415" s="70">
        <v>4414.57</v>
      </c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J415" s="10"/>
      <c r="AK415" s="10"/>
      <c r="AL415" s="10"/>
      <c r="AN415" s="10"/>
      <c r="AO415" s="10"/>
      <c r="AP415" s="10"/>
      <c r="AQ415" s="10"/>
      <c r="AR415" s="10"/>
      <c r="AS415" s="10"/>
      <c r="AU415" s="10"/>
      <c r="AX415" s="10"/>
    </row>
    <row r="416" spans="1:50" ht="12.2" customHeight="1" x14ac:dyDescent="0.2">
      <c r="A416" s="67">
        <v>41472</v>
      </c>
      <c r="B416" s="68"/>
      <c r="C416" s="69" t="s">
        <v>357</v>
      </c>
      <c r="D416" s="69">
        <v>857</v>
      </c>
      <c r="E416" s="69" t="s">
        <v>425</v>
      </c>
      <c r="F416" s="70">
        <v>2970.23</v>
      </c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J416" s="10"/>
      <c r="AK416" s="10"/>
      <c r="AL416" s="10"/>
      <c r="AN416" s="10"/>
      <c r="AO416" s="10"/>
      <c r="AP416" s="10"/>
      <c r="AQ416" s="10"/>
      <c r="AR416" s="10"/>
      <c r="AS416" s="10"/>
      <c r="AU416" s="10"/>
      <c r="AX416" s="10"/>
    </row>
    <row r="417" spans="1:50" ht="12.2" customHeight="1" x14ac:dyDescent="0.2">
      <c r="A417" s="67">
        <v>41472</v>
      </c>
      <c r="B417" s="68"/>
      <c r="C417" s="69" t="s">
        <v>344</v>
      </c>
      <c r="D417" s="69">
        <v>848</v>
      </c>
      <c r="E417" s="69" t="s">
        <v>443</v>
      </c>
      <c r="F417" s="70">
        <v>363.96</v>
      </c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J417" s="10"/>
      <c r="AK417" s="10"/>
      <c r="AL417" s="10"/>
      <c r="AN417" s="10"/>
      <c r="AO417" s="10"/>
      <c r="AP417" s="10"/>
      <c r="AQ417" s="10"/>
      <c r="AR417" s="10"/>
      <c r="AS417" s="10"/>
      <c r="AU417" s="10"/>
      <c r="AX417" s="10"/>
    </row>
    <row r="418" spans="1:50" ht="14.25" customHeight="1" x14ac:dyDescent="0.2">
      <c r="A418" s="67">
        <v>41472</v>
      </c>
      <c r="B418" s="68"/>
      <c r="C418" s="69" t="s">
        <v>377</v>
      </c>
      <c r="D418" s="69">
        <v>845</v>
      </c>
      <c r="E418" s="69" t="s">
        <v>430</v>
      </c>
      <c r="F418" s="70">
        <v>1295</v>
      </c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J418" s="10"/>
      <c r="AK418" s="10"/>
      <c r="AL418" s="10"/>
      <c r="AN418" s="10"/>
      <c r="AO418" s="10"/>
      <c r="AP418" s="10"/>
      <c r="AQ418" s="10"/>
      <c r="AR418" s="10"/>
      <c r="AS418" s="10"/>
      <c r="AU418" s="10"/>
      <c r="AX418" s="10"/>
    </row>
    <row r="419" spans="1:50" ht="14.25" customHeight="1" x14ac:dyDescent="0.2">
      <c r="A419" s="67">
        <v>41472</v>
      </c>
      <c r="B419" s="68"/>
      <c r="C419" s="69" t="s">
        <v>345</v>
      </c>
      <c r="D419" s="69">
        <v>849</v>
      </c>
      <c r="E419" s="69" t="s">
        <v>421</v>
      </c>
      <c r="F419" s="70">
        <v>157</v>
      </c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J419" s="10"/>
      <c r="AK419" s="10"/>
      <c r="AL419" s="10"/>
      <c r="AN419" s="10"/>
      <c r="AO419" s="10"/>
      <c r="AP419" s="10"/>
      <c r="AQ419" s="10"/>
      <c r="AR419" s="10"/>
      <c r="AS419" s="10"/>
      <c r="AU419" s="10"/>
      <c r="AX419" s="10"/>
    </row>
    <row r="420" spans="1:50" ht="12.2" customHeight="1" x14ac:dyDescent="0.2">
      <c r="A420" s="67">
        <v>41472</v>
      </c>
      <c r="B420" s="68"/>
      <c r="C420" s="69" t="s">
        <v>346</v>
      </c>
      <c r="D420" s="69">
        <v>844</v>
      </c>
      <c r="E420" s="69" t="s">
        <v>436</v>
      </c>
      <c r="F420" s="70">
        <v>1565</v>
      </c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J420" s="10"/>
      <c r="AK420" s="10"/>
      <c r="AL420" s="10"/>
      <c r="AN420" s="10"/>
      <c r="AO420" s="10"/>
      <c r="AP420" s="10"/>
      <c r="AQ420" s="10"/>
      <c r="AR420" s="10"/>
      <c r="AS420" s="10"/>
      <c r="AU420" s="10"/>
      <c r="AX420" s="10"/>
    </row>
    <row r="421" spans="1:50" ht="14.25" customHeight="1" x14ac:dyDescent="0.2">
      <c r="A421" s="67">
        <v>41470</v>
      </c>
      <c r="B421" s="68"/>
      <c r="C421" s="69" t="s">
        <v>358</v>
      </c>
      <c r="D421" s="69">
        <v>856</v>
      </c>
      <c r="E421" s="69" t="s">
        <v>439</v>
      </c>
      <c r="F421" s="70">
        <v>300</v>
      </c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J421" s="10"/>
      <c r="AK421" s="10"/>
      <c r="AL421" s="10"/>
      <c r="AN421" s="10"/>
      <c r="AO421" s="10"/>
      <c r="AP421" s="10"/>
      <c r="AQ421" s="10"/>
      <c r="AR421" s="10"/>
      <c r="AS421" s="10"/>
      <c r="AU421" s="10"/>
      <c r="AX421" s="10"/>
    </row>
    <row r="422" spans="1:50" ht="14.25" customHeight="1" x14ac:dyDescent="0.2">
      <c r="A422" s="67">
        <v>41472</v>
      </c>
      <c r="B422" s="68"/>
      <c r="C422" s="69" t="s">
        <v>376</v>
      </c>
      <c r="D422" s="69">
        <v>854</v>
      </c>
      <c r="E422" s="69" t="s">
        <v>437</v>
      </c>
      <c r="F422" s="70">
        <v>825</v>
      </c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J422" s="10"/>
      <c r="AK422" s="10"/>
      <c r="AL422" s="10"/>
      <c r="AN422" s="10"/>
      <c r="AO422" s="10"/>
      <c r="AP422" s="10"/>
      <c r="AQ422" s="10"/>
      <c r="AR422" s="10"/>
      <c r="AS422" s="10"/>
      <c r="AU422" s="10"/>
      <c r="AX422" s="10"/>
    </row>
    <row r="423" spans="1:50" ht="12.2" customHeight="1" x14ac:dyDescent="0.2">
      <c r="A423" s="67">
        <v>41470</v>
      </c>
      <c r="B423" s="68"/>
      <c r="C423" s="69" t="s">
        <v>349</v>
      </c>
      <c r="D423" s="69">
        <v>850</v>
      </c>
      <c r="E423" s="69" t="s">
        <v>422</v>
      </c>
      <c r="F423" s="70">
        <v>24.5</v>
      </c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J423" s="10"/>
      <c r="AK423" s="10"/>
      <c r="AL423" s="10"/>
      <c r="AN423" s="10"/>
      <c r="AO423" s="10"/>
      <c r="AP423" s="10"/>
      <c r="AQ423" s="10"/>
      <c r="AR423" s="10"/>
      <c r="AS423" s="10"/>
      <c r="AU423" s="10"/>
      <c r="AX423" s="10"/>
    </row>
    <row r="424" spans="1:50" ht="12.2" customHeight="1" x14ac:dyDescent="0.2">
      <c r="A424" s="67">
        <v>41477</v>
      </c>
      <c r="B424" s="68"/>
      <c r="C424" s="69" t="s">
        <v>367</v>
      </c>
      <c r="D424" s="69">
        <v>867</v>
      </c>
      <c r="E424" s="69" t="s">
        <v>417</v>
      </c>
      <c r="F424" s="70">
        <v>1358.52</v>
      </c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J424" s="10"/>
      <c r="AK424" s="10"/>
      <c r="AL424" s="10"/>
      <c r="AN424" s="10"/>
      <c r="AO424" s="10"/>
      <c r="AP424" s="10"/>
      <c r="AQ424" s="10"/>
      <c r="AR424" s="10"/>
      <c r="AS424" s="10"/>
      <c r="AU424" s="10"/>
      <c r="AX424" s="10"/>
    </row>
    <row r="425" spans="1:50" ht="12.2" customHeight="1" x14ac:dyDescent="0.2">
      <c r="A425" s="67">
        <v>41473</v>
      </c>
      <c r="B425" s="68"/>
      <c r="C425" s="69" t="s">
        <v>354</v>
      </c>
      <c r="D425" s="69">
        <v>862</v>
      </c>
      <c r="E425" s="69" t="s">
        <v>418</v>
      </c>
      <c r="F425" s="70">
        <v>180.56</v>
      </c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J425" s="10"/>
      <c r="AK425" s="10"/>
      <c r="AL425" s="10"/>
      <c r="AN425" s="10"/>
      <c r="AO425" s="10"/>
      <c r="AP425" s="10"/>
      <c r="AQ425" s="10"/>
      <c r="AR425" s="10"/>
      <c r="AS425" s="10"/>
      <c r="AU425" s="10"/>
      <c r="AX425" s="10"/>
    </row>
    <row r="426" spans="1:50" ht="12.2" customHeight="1" x14ac:dyDescent="0.2">
      <c r="A426" s="67">
        <v>41477</v>
      </c>
      <c r="B426" s="68"/>
      <c r="C426" s="69" t="s">
        <v>373</v>
      </c>
      <c r="D426" s="69">
        <v>863</v>
      </c>
      <c r="E426" s="69" t="s">
        <v>418</v>
      </c>
      <c r="F426" s="70">
        <v>5119.3900000000003</v>
      </c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J426" s="10"/>
      <c r="AK426" s="10"/>
      <c r="AL426" s="10"/>
      <c r="AN426" s="10"/>
      <c r="AO426" s="10"/>
      <c r="AP426" s="10"/>
      <c r="AQ426" s="10"/>
      <c r="AR426" s="10"/>
      <c r="AS426" s="10"/>
      <c r="AU426" s="10"/>
      <c r="AX426" s="10"/>
    </row>
    <row r="427" spans="1:50" ht="12.2" customHeight="1" x14ac:dyDescent="0.2">
      <c r="A427" s="67">
        <v>41477</v>
      </c>
      <c r="B427" s="68"/>
      <c r="C427" s="69" t="s">
        <v>373</v>
      </c>
      <c r="D427" s="69">
        <v>864</v>
      </c>
      <c r="E427" s="69" t="s">
        <v>418</v>
      </c>
      <c r="F427" s="70">
        <v>747.36</v>
      </c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J427" s="10"/>
      <c r="AK427" s="10"/>
      <c r="AL427" s="10"/>
      <c r="AN427" s="10"/>
      <c r="AO427" s="10"/>
      <c r="AP427" s="10"/>
      <c r="AQ427" s="10"/>
      <c r="AR427" s="10"/>
      <c r="AS427" s="10"/>
      <c r="AU427" s="10"/>
      <c r="AX427" s="10"/>
    </row>
    <row r="428" spans="1:50" ht="12.2" customHeight="1" x14ac:dyDescent="0.2">
      <c r="A428" s="67">
        <v>41473</v>
      </c>
      <c r="B428" s="68"/>
      <c r="C428" s="69" t="s">
        <v>363</v>
      </c>
      <c r="D428" s="69">
        <v>860</v>
      </c>
      <c r="E428" s="69" t="s">
        <v>422</v>
      </c>
      <c r="F428" s="70">
        <v>529.54999999999995</v>
      </c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J428" s="10"/>
      <c r="AK428" s="10"/>
      <c r="AL428" s="10"/>
      <c r="AN428" s="10"/>
      <c r="AO428" s="10"/>
      <c r="AP428" s="10"/>
      <c r="AQ428" s="10"/>
      <c r="AR428" s="10"/>
      <c r="AS428" s="10"/>
      <c r="AU428" s="10"/>
      <c r="AX428" s="10"/>
    </row>
    <row r="429" spans="1:50" ht="12.2" customHeight="1" x14ac:dyDescent="0.2">
      <c r="A429" s="67">
        <v>41473</v>
      </c>
      <c r="B429" s="68"/>
      <c r="C429" s="69" t="s">
        <v>363</v>
      </c>
      <c r="D429" s="69">
        <v>861</v>
      </c>
      <c r="E429" s="69" t="s">
        <v>422</v>
      </c>
      <c r="F429" s="70">
        <v>557.80999999999995</v>
      </c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J429" s="10"/>
      <c r="AK429" s="10"/>
      <c r="AL429" s="10"/>
      <c r="AN429" s="10"/>
      <c r="AO429" s="10"/>
      <c r="AP429" s="10"/>
      <c r="AQ429" s="10"/>
      <c r="AR429" s="10"/>
      <c r="AS429" s="10"/>
      <c r="AU429" s="10"/>
      <c r="AX429" s="10"/>
    </row>
    <row r="430" spans="1:50" ht="14.25" customHeight="1" x14ac:dyDescent="0.2">
      <c r="A430" s="67">
        <v>41473</v>
      </c>
      <c r="B430" s="68"/>
      <c r="C430" s="69" t="s">
        <v>349</v>
      </c>
      <c r="D430" s="69">
        <v>859</v>
      </c>
      <c r="E430" s="69" t="s">
        <v>422</v>
      </c>
      <c r="F430" s="70">
        <v>24.25</v>
      </c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J430" s="10"/>
      <c r="AK430" s="10"/>
      <c r="AL430" s="10"/>
      <c r="AN430" s="10"/>
      <c r="AO430" s="10"/>
      <c r="AP430" s="10"/>
      <c r="AQ430" s="10"/>
      <c r="AR430" s="10"/>
      <c r="AS430" s="10"/>
      <c r="AU430" s="10"/>
      <c r="AX430" s="10"/>
    </row>
    <row r="431" spans="1:50" ht="14.25" customHeight="1" x14ac:dyDescent="0.2">
      <c r="A431" s="67">
        <v>41473</v>
      </c>
      <c r="B431" s="68"/>
      <c r="C431" s="69" t="s">
        <v>351</v>
      </c>
      <c r="D431" s="69">
        <v>865</v>
      </c>
      <c r="E431" s="69" t="s">
        <v>418</v>
      </c>
      <c r="F431" s="70">
        <v>3514.32</v>
      </c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J431" s="10"/>
      <c r="AK431" s="10"/>
      <c r="AL431" s="10"/>
      <c r="AN431" s="10"/>
      <c r="AO431" s="10"/>
      <c r="AP431" s="10"/>
      <c r="AQ431" s="10"/>
      <c r="AR431" s="10"/>
      <c r="AS431" s="10"/>
      <c r="AU431" s="10"/>
      <c r="AX431" s="10"/>
    </row>
    <row r="432" spans="1:50" ht="12.2" customHeight="1" x14ac:dyDescent="0.2">
      <c r="A432" s="67">
        <v>41473</v>
      </c>
      <c r="B432" s="68"/>
      <c r="C432" s="69" t="s">
        <v>384</v>
      </c>
      <c r="D432" s="69">
        <v>858</v>
      </c>
      <c r="E432" s="69" t="s">
        <v>421</v>
      </c>
      <c r="F432" s="70">
        <v>691.67</v>
      </c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J432" s="10"/>
      <c r="AK432" s="10"/>
      <c r="AL432" s="10"/>
      <c r="AN432" s="10"/>
      <c r="AO432" s="10"/>
      <c r="AP432" s="10"/>
      <c r="AQ432" s="10"/>
      <c r="AR432" s="10"/>
      <c r="AS432" s="10"/>
      <c r="AU432" s="10"/>
      <c r="AX432" s="10"/>
    </row>
    <row r="433" spans="1:50" ht="12.2" customHeight="1" x14ac:dyDescent="0.2">
      <c r="A433" s="67">
        <v>41491</v>
      </c>
      <c r="B433" s="68"/>
      <c r="C433" s="69" t="s">
        <v>365</v>
      </c>
      <c r="D433" s="69">
        <v>870</v>
      </c>
      <c r="E433" s="69" t="s">
        <v>433</v>
      </c>
      <c r="F433" s="70">
        <v>1400</v>
      </c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J433" s="10"/>
      <c r="AK433" s="10"/>
      <c r="AL433" s="10"/>
      <c r="AN433" s="10"/>
      <c r="AO433" s="10"/>
      <c r="AP433" s="10"/>
      <c r="AQ433" s="10"/>
      <c r="AR433" s="10"/>
      <c r="AS433" s="10"/>
      <c r="AU433" s="10"/>
      <c r="AX433" s="10"/>
    </row>
    <row r="434" spans="1:50" ht="14.25" customHeight="1" x14ac:dyDescent="0.2">
      <c r="A434" s="67">
        <v>41493</v>
      </c>
      <c r="B434" s="68"/>
      <c r="C434" s="69" t="s">
        <v>341</v>
      </c>
      <c r="D434" s="69">
        <v>873</v>
      </c>
      <c r="E434" s="69" t="s">
        <v>419</v>
      </c>
      <c r="F434" s="70">
        <v>51095.89</v>
      </c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J434" s="10"/>
      <c r="AK434" s="10"/>
      <c r="AL434" s="10"/>
      <c r="AN434" s="10"/>
      <c r="AO434" s="10"/>
      <c r="AP434" s="10"/>
      <c r="AQ434" s="10"/>
      <c r="AR434" s="10"/>
      <c r="AS434" s="10"/>
      <c r="AU434" s="10"/>
      <c r="AX434" s="10"/>
    </row>
    <row r="435" spans="1:50" ht="14.25" customHeight="1" x14ac:dyDescent="0.2">
      <c r="A435" s="67">
        <v>41493</v>
      </c>
      <c r="B435" s="68"/>
      <c r="C435" s="69" t="s">
        <v>341</v>
      </c>
      <c r="D435" s="69">
        <v>885</v>
      </c>
      <c r="E435" s="69" t="s">
        <v>419</v>
      </c>
      <c r="F435" s="70">
        <v>2063.86</v>
      </c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J435" s="10"/>
      <c r="AK435" s="10"/>
      <c r="AL435" s="10"/>
      <c r="AN435" s="10"/>
      <c r="AO435" s="10"/>
      <c r="AP435" s="10"/>
      <c r="AQ435" s="10"/>
      <c r="AR435" s="10"/>
      <c r="AS435" s="10"/>
      <c r="AU435" s="10"/>
      <c r="AX435" s="10"/>
    </row>
    <row r="436" spans="1:50" ht="12.2" customHeight="1" x14ac:dyDescent="0.2">
      <c r="A436" s="67">
        <v>41491</v>
      </c>
      <c r="B436" s="68"/>
      <c r="C436" s="69" t="s">
        <v>374</v>
      </c>
      <c r="D436" s="69">
        <v>878</v>
      </c>
      <c r="E436" s="69" t="s">
        <v>436</v>
      </c>
      <c r="F436" s="70">
        <v>24276</v>
      </c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J436" s="10"/>
      <c r="AK436" s="10"/>
      <c r="AL436" s="10"/>
      <c r="AN436" s="10"/>
      <c r="AO436" s="10"/>
      <c r="AP436" s="10"/>
      <c r="AQ436" s="10"/>
      <c r="AR436" s="10"/>
      <c r="AS436" s="10"/>
      <c r="AU436" s="10"/>
      <c r="AX436" s="10"/>
    </row>
    <row r="437" spans="1:50" ht="12.2" customHeight="1" x14ac:dyDescent="0.2">
      <c r="A437" s="67">
        <v>41491</v>
      </c>
      <c r="B437" s="68"/>
      <c r="C437" s="69" t="s">
        <v>374</v>
      </c>
      <c r="D437" s="69">
        <v>886</v>
      </c>
      <c r="E437" s="69" t="s">
        <v>436</v>
      </c>
      <c r="F437" s="70">
        <v>32549.05</v>
      </c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J437" s="10"/>
      <c r="AK437" s="10"/>
      <c r="AL437" s="10"/>
      <c r="AN437" s="10"/>
      <c r="AO437" s="10"/>
      <c r="AP437" s="10"/>
      <c r="AQ437" s="10"/>
      <c r="AR437" s="10"/>
      <c r="AS437" s="10"/>
      <c r="AU437" s="10"/>
      <c r="AX437" s="10"/>
    </row>
    <row r="438" spans="1:50" ht="12.2" customHeight="1" x14ac:dyDescent="0.2">
      <c r="A438" s="67">
        <v>41491</v>
      </c>
      <c r="B438" s="68"/>
      <c r="C438" s="69" t="s">
        <v>374</v>
      </c>
      <c r="D438" s="69">
        <v>887</v>
      </c>
      <c r="E438" s="69" t="s">
        <v>436</v>
      </c>
      <c r="F438" s="70">
        <v>17514.189999999999</v>
      </c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J438" s="10"/>
      <c r="AK438" s="10"/>
      <c r="AL438" s="10"/>
      <c r="AN438" s="10"/>
      <c r="AO438" s="10"/>
      <c r="AP438" s="10"/>
      <c r="AQ438" s="10"/>
      <c r="AR438" s="10"/>
      <c r="AS438" s="10"/>
      <c r="AU438" s="10"/>
      <c r="AX438" s="10"/>
    </row>
    <row r="439" spans="1:50" ht="12.2" customHeight="1" x14ac:dyDescent="0.2">
      <c r="A439" s="67">
        <v>41493</v>
      </c>
      <c r="B439" s="68"/>
      <c r="C439" s="69" t="s">
        <v>342</v>
      </c>
      <c r="D439" s="69">
        <v>871</v>
      </c>
      <c r="E439" s="69" t="s">
        <v>419</v>
      </c>
      <c r="F439" s="70">
        <v>30623.67</v>
      </c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J439" s="10"/>
      <c r="AK439" s="10"/>
      <c r="AL439" s="10"/>
      <c r="AN439" s="10"/>
      <c r="AO439" s="10"/>
      <c r="AP439" s="10"/>
      <c r="AQ439" s="10"/>
      <c r="AR439" s="10"/>
      <c r="AS439" s="10"/>
      <c r="AU439" s="10"/>
      <c r="AX439" s="10"/>
    </row>
    <row r="440" spans="1:50" ht="12.2" customHeight="1" x14ac:dyDescent="0.2">
      <c r="A440" s="67">
        <v>41493</v>
      </c>
      <c r="B440" s="68"/>
      <c r="C440" s="69" t="s">
        <v>342</v>
      </c>
      <c r="D440" s="69">
        <v>872</v>
      </c>
      <c r="E440" s="69" t="s">
        <v>419</v>
      </c>
      <c r="F440" s="70">
        <v>1194</v>
      </c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J440" s="10"/>
      <c r="AK440" s="10"/>
      <c r="AL440" s="10"/>
      <c r="AN440" s="10"/>
      <c r="AO440" s="10"/>
      <c r="AP440" s="10"/>
      <c r="AQ440" s="10"/>
      <c r="AR440" s="10"/>
      <c r="AS440" s="10"/>
      <c r="AU440" s="10"/>
      <c r="AX440" s="10"/>
    </row>
    <row r="441" spans="1:50" ht="14.25" customHeight="1" x14ac:dyDescent="0.2">
      <c r="A441" s="67">
        <v>41493</v>
      </c>
      <c r="B441" s="68"/>
      <c r="C441" s="69" t="s">
        <v>356</v>
      </c>
      <c r="D441" s="69">
        <v>883</v>
      </c>
      <c r="E441" s="69" t="s">
        <v>426</v>
      </c>
      <c r="F441" s="70">
        <v>5999.67</v>
      </c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J441" s="10"/>
      <c r="AK441" s="10"/>
      <c r="AL441" s="10"/>
      <c r="AN441" s="10"/>
      <c r="AO441" s="10"/>
      <c r="AP441" s="10"/>
      <c r="AQ441" s="10"/>
      <c r="AR441" s="10"/>
      <c r="AS441" s="10"/>
      <c r="AU441" s="10"/>
      <c r="AX441" s="10"/>
    </row>
    <row r="442" spans="1:50" ht="14.25" customHeight="1" x14ac:dyDescent="0.2">
      <c r="A442" s="67">
        <v>41493</v>
      </c>
      <c r="B442" s="68"/>
      <c r="C442" s="69" t="s">
        <v>343</v>
      </c>
      <c r="D442" s="69">
        <v>880</v>
      </c>
      <c r="E442" s="69" t="s">
        <v>420</v>
      </c>
      <c r="F442" s="70">
        <v>225.88</v>
      </c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J442" s="10"/>
      <c r="AK442" s="10"/>
      <c r="AL442" s="10"/>
      <c r="AN442" s="10"/>
      <c r="AO442" s="10"/>
      <c r="AP442" s="10"/>
      <c r="AQ442" s="10"/>
      <c r="AR442" s="10"/>
      <c r="AS442" s="10"/>
      <c r="AU442" s="10"/>
      <c r="AX442" s="10"/>
    </row>
    <row r="443" spans="1:50" ht="12.2" customHeight="1" x14ac:dyDescent="0.2">
      <c r="A443" s="67">
        <v>41493</v>
      </c>
      <c r="B443" s="68"/>
      <c r="C443" s="69" t="s">
        <v>369</v>
      </c>
      <c r="D443" s="69">
        <v>882</v>
      </c>
      <c r="E443" s="69" t="s">
        <v>432</v>
      </c>
      <c r="F443" s="70">
        <v>127.52</v>
      </c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J443" s="10"/>
      <c r="AK443" s="10"/>
      <c r="AL443" s="10"/>
      <c r="AN443" s="10"/>
      <c r="AO443" s="10"/>
      <c r="AP443" s="10"/>
      <c r="AQ443" s="10"/>
      <c r="AR443" s="10"/>
      <c r="AS443" s="10"/>
      <c r="AU443" s="10"/>
      <c r="AX443" s="10"/>
    </row>
    <row r="444" spans="1:50" ht="12.2" customHeight="1" x14ac:dyDescent="0.2">
      <c r="A444" s="67">
        <v>41491</v>
      </c>
      <c r="B444" s="68"/>
      <c r="C444" s="69" t="s">
        <v>371</v>
      </c>
      <c r="D444" s="69">
        <v>875</v>
      </c>
      <c r="E444" s="69" t="s">
        <v>442</v>
      </c>
      <c r="F444" s="70">
        <v>132</v>
      </c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J444" s="10"/>
      <c r="AK444" s="10"/>
      <c r="AL444" s="10"/>
      <c r="AN444" s="10"/>
      <c r="AO444" s="10"/>
      <c r="AP444" s="10"/>
      <c r="AQ444" s="10"/>
      <c r="AR444" s="10"/>
      <c r="AS444" s="10"/>
      <c r="AU444" s="10"/>
      <c r="AX444" s="10"/>
    </row>
    <row r="445" spans="1:50" ht="12.2" customHeight="1" x14ac:dyDescent="0.2">
      <c r="A445" s="67">
        <v>41491</v>
      </c>
      <c r="B445" s="68"/>
      <c r="C445" s="69" t="s">
        <v>371</v>
      </c>
      <c r="D445" s="69">
        <v>876</v>
      </c>
      <c r="E445" s="69" t="s">
        <v>442</v>
      </c>
      <c r="F445" s="70">
        <v>7152</v>
      </c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J445" s="10"/>
      <c r="AK445" s="10"/>
      <c r="AL445" s="10"/>
      <c r="AN445" s="10"/>
      <c r="AO445" s="10"/>
      <c r="AP445" s="10"/>
      <c r="AQ445" s="10"/>
      <c r="AR445" s="10"/>
      <c r="AS445" s="10"/>
      <c r="AU445" s="10"/>
      <c r="AX445" s="10"/>
    </row>
    <row r="446" spans="1:50" ht="12.2" customHeight="1" x14ac:dyDescent="0.2">
      <c r="A446" s="67">
        <v>41493</v>
      </c>
      <c r="B446" s="68"/>
      <c r="C446" s="69" t="s">
        <v>377</v>
      </c>
      <c r="D446" s="69">
        <v>881</v>
      </c>
      <c r="E446" s="69" t="s">
        <v>430</v>
      </c>
      <c r="F446" s="70">
        <v>1295</v>
      </c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J446" s="10"/>
      <c r="AK446" s="10"/>
      <c r="AL446" s="10"/>
      <c r="AN446" s="10"/>
      <c r="AO446" s="10"/>
      <c r="AP446" s="10"/>
      <c r="AQ446" s="10"/>
      <c r="AR446" s="10"/>
      <c r="AS446" s="10"/>
      <c r="AU446" s="10"/>
      <c r="AX446" s="10"/>
    </row>
    <row r="447" spans="1:50" ht="12.2" customHeight="1" x14ac:dyDescent="0.2">
      <c r="A447" s="67">
        <v>41491</v>
      </c>
      <c r="B447" s="68"/>
      <c r="C447" s="69" t="s">
        <v>364</v>
      </c>
      <c r="D447" s="69">
        <v>874</v>
      </c>
      <c r="E447" s="69" t="s">
        <v>428</v>
      </c>
      <c r="F447" s="70">
        <v>875</v>
      </c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J447" s="10"/>
      <c r="AK447" s="10"/>
      <c r="AL447" s="10"/>
      <c r="AN447" s="10"/>
      <c r="AO447" s="10"/>
      <c r="AP447" s="10"/>
      <c r="AQ447" s="10"/>
      <c r="AR447" s="10"/>
      <c r="AS447" s="10"/>
      <c r="AU447" s="10"/>
      <c r="AX447" s="10"/>
    </row>
    <row r="448" spans="1:50" ht="12.2" customHeight="1" x14ac:dyDescent="0.2">
      <c r="A448" s="67">
        <v>41491</v>
      </c>
      <c r="B448" s="68"/>
      <c r="C448" s="69" t="s">
        <v>364</v>
      </c>
      <c r="D448" s="69">
        <v>877</v>
      </c>
      <c r="E448" s="69" t="s">
        <v>428</v>
      </c>
      <c r="F448" s="70">
        <v>2151</v>
      </c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J448" s="10"/>
      <c r="AK448" s="10"/>
      <c r="AL448" s="10"/>
      <c r="AN448" s="10"/>
      <c r="AO448" s="10"/>
      <c r="AP448" s="10"/>
      <c r="AQ448" s="10"/>
      <c r="AR448" s="10"/>
      <c r="AS448" s="10"/>
      <c r="AU448" s="10"/>
      <c r="AX448" s="10"/>
    </row>
    <row r="449" spans="1:50" ht="12.2" customHeight="1" x14ac:dyDescent="0.2">
      <c r="A449" s="67">
        <v>41491</v>
      </c>
      <c r="B449" s="68"/>
      <c r="C449" s="69" t="s">
        <v>347</v>
      </c>
      <c r="D449" s="69">
        <v>888</v>
      </c>
      <c r="E449" s="69" t="s">
        <v>430</v>
      </c>
      <c r="F449" s="70">
        <v>1375</v>
      </c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J449" s="10"/>
      <c r="AK449" s="10"/>
      <c r="AL449" s="10"/>
      <c r="AN449" s="10"/>
      <c r="AO449" s="10"/>
      <c r="AP449" s="10"/>
      <c r="AQ449" s="10"/>
      <c r="AR449" s="10"/>
      <c r="AS449" s="10"/>
      <c r="AU449" s="10"/>
      <c r="AX449" s="10"/>
    </row>
    <row r="450" spans="1:50" ht="12.2" customHeight="1" x14ac:dyDescent="0.2">
      <c r="A450" s="67">
        <v>41491</v>
      </c>
      <c r="B450" s="68"/>
      <c r="C450" s="69" t="s">
        <v>349</v>
      </c>
      <c r="D450" s="69">
        <v>884</v>
      </c>
      <c r="E450" s="69" t="s">
        <v>422</v>
      </c>
      <c r="F450" s="70">
        <v>24.69</v>
      </c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J450" s="10"/>
      <c r="AK450" s="10"/>
      <c r="AL450" s="10"/>
      <c r="AN450" s="10"/>
      <c r="AO450" s="10"/>
      <c r="AP450" s="10"/>
      <c r="AQ450" s="10"/>
      <c r="AR450" s="10"/>
      <c r="AS450" s="10"/>
      <c r="AU450" s="10"/>
      <c r="AX450" s="10"/>
    </row>
    <row r="451" spans="1:50" ht="12.2" customHeight="1" x14ac:dyDescent="0.2">
      <c r="A451" s="67">
        <v>41495</v>
      </c>
      <c r="B451" s="68"/>
      <c r="C451" s="69" t="s">
        <v>355</v>
      </c>
      <c r="D451" s="69" t="s">
        <v>385</v>
      </c>
      <c r="E451" s="69" t="s">
        <v>424</v>
      </c>
      <c r="F451" s="70">
        <v>52.5</v>
      </c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J451" s="10"/>
      <c r="AK451" s="10"/>
      <c r="AL451" s="10"/>
      <c r="AN451" s="10"/>
      <c r="AO451" s="10"/>
      <c r="AP451" s="10"/>
      <c r="AQ451" s="10"/>
      <c r="AR451" s="10"/>
      <c r="AS451" s="10"/>
      <c r="AU451" s="10"/>
      <c r="AX451" s="10"/>
    </row>
    <row r="452" spans="1:50" ht="12.2" customHeight="1" x14ac:dyDescent="0.2">
      <c r="A452" s="67">
        <v>41495</v>
      </c>
      <c r="B452" s="68"/>
      <c r="C452" s="69" t="s">
        <v>386</v>
      </c>
      <c r="D452" s="69">
        <v>866</v>
      </c>
      <c r="E452" s="69" t="s">
        <v>418</v>
      </c>
      <c r="F452" s="70">
        <v>26523</v>
      </c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J452" s="10"/>
      <c r="AK452" s="10"/>
      <c r="AL452" s="10"/>
      <c r="AN452" s="10"/>
      <c r="AO452" s="10"/>
      <c r="AP452" s="10"/>
      <c r="AQ452" s="10"/>
      <c r="AR452" s="10"/>
      <c r="AS452" s="10"/>
      <c r="AU452" s="10"/>
      <c r="AX452" s="10"/>
    </row>
    <row r="453" spans="1:50" ht="12.2" customHeight="1" x14ac:dyDescent="0.2">
      <c r="A453" s="67">
        <v>41495</v>
      </c>
      <c r="B453" s="68"/>
      <c r="C453" s="69" t="s">
        <v>366</v>
      </c>
      <c r="D453" s="69">
        <v>772</v>
      </c>
      <c r="E453" s="69" t="s">
        <v>425</v>
      </c>
      <c r="F453" s="70">
        <v>20</v>
      </c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J453" s="10"/>
      <c r="AK453" s="10"/>
      <c r="AL453" s="10"/>
      <c r="AN453" s="10"/>
      <c r="AO453" s="10"/>
      <c r="AP453" s="10"/>
      <c r="AQ453" s="10"/>
      <c r="AR453" s="10"/>
      <c r="AS453" s="10"/>
      <c r="AU453" s="10"/>
      <c r="AX453" s="10"/>
    </row>
    <row r="454" spans="1:50" ht="12.2" customHeight="1" x14ac:dyDescent="0.2">
      <c r="A454" s="67">
        <v>41499</v>
      </c>
      <c r="B454" s="68"/>
      <c r="C454" s="69" t="s">
        <v>337</v>
      </c>
      <c r="D454" s="69">
        <v>892</v>
      </c>
      <c r="E454" s="69" t="s">
        <v>438</v>
      </c>
      <c r="F454" s="70">
        <v>627</v>
      </c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J454" s="10"/>
      <c r="AK454" s="10"/>
      <c r="AL454" s="10"/>
      <c r="AN454" s="10"/>
      <c r="AO454" s="10"/>
      <c r="AP454" s="10"/>
      <c r="AQ454" s="10"/>
      <c r="AR454" s="10"/>
      <c r="AS454" s="10"/>
      <c r="AU454" s="10"/>
      <c r="AX454" s="10"/>
    </row>
    <row r="455" spans="1:50" ht="12.2" customHeight="1" x14ac:dyDescent="0.2">
      <c r="A455" s="67">
        <v>41499</v>
      </c>
      <c r="B455" s="68"/>
      <c r="C455" s="69" t="s">
        <v>337</v>
      </c>
      <c r="D455" s="69">
        <v>896</v>
      </c>
      <c r="E455" s="69" t="s">
        <v>438</v>
      </c>
      <c r="F455" s="70">
        <v>48631</v>
      </c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J455" s="10"/>
      <c r="AK455" s="10"/>
      <c r="AL455" s="10"/>
      <c r="AN455" s="10"/>
      <c r="AO455" s="10"/>
      <c r="AP455" s="10"/>
      <c r="AQ455" s="10"/>
      <c r="AR455" s="10"/>
      <c r="AS455" s="10"/>
      <c r="AU455" s="10"/>
      <c r="AX455" s="10"/>
    </row>
    <row r="456" spans="1:50" ht="12.2" customHeight="1" x14ac:dyDescent="0.2">
      <c r="A456" s="67">
        <v>41495</v>
      </c>
      <c r="B456" s="68"/>
      <c r="C456" s="69" t="s">
        <v>338</v>
      </c>
      <c r="D456" s="69">
        <v>891</v>
      </c>
      <c r="E456" s="69" t="s">
        <v>417</v>
      </c>
      <c r="F456" s="70">
        <v>187</v>
      </c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J456" s="10"/>
      <c r="AK456" s="10"/>
      <c r="AL456" s="10"/>
      <c r="AN456" s="10"/>
      <c r="AO456" s="10"/>
      <c r="AP456" s="10"/>
      <c r="AQ456" s="10"/>
      <c r="AR456" s="10"/>
      <c r="AS456" s="10"/>
      <c r="AU456" s="10"/>
      <c r="AX456" s="10"/>
    </row>
    <row r="457" spans="1:50" ht="12.2" customHeight="1" x14ac:dyDescent="0.2">
      <c r="A457" s="67">
        <v>41499</v>
      </c>
      <c r="B457" s="68"/>
      <c r="C457" s="69" t="s">
        <v>368</v>
      </c>
      <c r="D457" s="69">
        <v>889</v>
      </c>
      <c r="E457" s="69" t="s">
        <v>429</v>
      </c>
      <c r="F457" s="70">
        <v>93.73</v>
      </c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J457" s="10"/>
      <c r="AK457" s="10"/>
      <c r="AL457" s="10"/>
      <c r="AN457" s="10"/>
      <c r="AO457" s="10"/>
      <c r="AP457" s="10"/>
      <c r="AQ457" s="10"/>
      <c r="AR457" s="10"/>
      <c r="AS457" s="10"/>
      <c r="AU457" s="10"/>
      <c r="AX457" s="10"/>
    </row>
    <row r="458" spans="1:50" ht="12.2" customHeight="1" x14ac:dyDescent="0.2">
      <c r="A458" s="67">
        <v>41495</v>
      </c>
      <c r="B458" s="68"/>
      <c r="C458" s="69" t="s">
        <v>364</v>
      </c>
      <c r="D458" s="69">
        <v>895</v>
      </c>
      <c r="E458" s="69" t="s">
        <v>428</v>
      </c>
      <c r="F458" s="70">
        <v>342</v>
      </c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J458" s="10"/>
      <c r="AK458" s="10"/>
      <c r="AL458" s="10"/>
      <c r="AN458" s="10"/>
      <c r="AO458" s="10"/>
      <c r="AP458" s="10"/>
      <c r="AQ458" s="10"/>
      <c r="AR458" s="10"/>
      <c r="AS458" s="10"/>
      <c r="AU458" s="10"/>
      <c r="AX458" s="10"/>
    </row>
    <row r="459" spans="1:50" ht="12.2" customHeight="1" x14ac:dyDescent="0.2">
      <c r="A459" s="67">
        <v>41495</v>
      </c>
      <c r="B459" s="68"/>
      <c r="C459" s="69" t="s">
        <v>351</v>
      </c>
      <c r="D459" s="69">
        <v>897</v>
      </c>
      <c r="E459" s="69" t="s">
        <v>418</v>
      </c>
      <c r="F459" s="70">
        <v>409.94</v>
      </c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J459" s="10"/>
      <c r="AK459" s="10"/>
      <c r="AL459" s="10"/>
      <c r="AN459" s="10"/>
      <c r="AO459" s="10"/>
      <c r="AP459" s="10"/>
      <c r="AQ459" s="10"/>
      <c r="AR459" s="10"/>
      <c r="AS459" s="10"/>
      <c r="AU459" s="10"/>
      <c r="AX459" s="10"/>
    </row>
    <row r="460" spans="1:50" ht="14.25" customHeight="1" x14ac:dyDescent="0.2">
      <c r="A460" s="67">
        <v>41495</v>
      </c>
      <c r="B460" s="68"/>
      <c r="C460" s="69" t="s">
        <v>370</v>
      </c>
      <c r="D460" s="69">
        <v>890</v>
      </c>
      <c r="E460" s="69" t="s">
        <v>434</v>
      </c>
      <c r="F460" s="70">
        <v>330.76</v>
      </c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J460" s="10"/>
      <c r="AK460" s="10"/>
      <c r="AL460" s="10"/>
      <c r="AN460" s="10"/>
      <c r="AO460" s="10"/>
      <c r="AP460" s="10"/>
      <c r="AQ460" s="10"/>
      <c r="AR460" s="10"/>
      <c r="AS460" s="10"/>
      <c r="AU460" s="10"/>
      <c r="AX460" s="10"/>
    </row>
    <row r="461" spans="1:50" ht="14.25" customHeight="1" x14ac:dyDescent="0.2">
      <c r="A461" s="67">
        <v>41499</v>
      </c>
      <c r="B461" s="68"/>
      <c r="C461" s="69" t="s">
        <v>353</v>
      </c>
      <c r="D461" s="69">
        <v>893</v>
      </c>
      <c r="E461" s="69" t="s">
        <v>418</v>
      </c>
      <c r="F461" s="70">
        <v>1436.18</v>
      </c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J461" s="10"/>
      <c r="AK461" s="10"/>
      <c r="AL461" s="10"/>
      <c r="AN461" s="10"/>
      <c r="AO461" s="10"/>
      <c r="AP461" s="10"/>
      <c r="AQ461" s="10"/>
      <c r="AR461" s="10"/>
      <c r="AS461" s="10"/>
      <c r="AU461" s="10"/>
      <c r="AX461" s="10"/>
    </row>
    <row r="462" spans="1:50" ht="12.2" customHeight="1" x14ac:dyDescent="0.2">
      <c r="A462" s="67">
        <v>41499</v>
      </c>
      <c r="B462" s="68"/>
      <c r="C462" s="69" t="s">
        <v>353</v>
      </c>
      <c r="D462" s="69">
        <v>894</v>
      </c>
      <c r="E462" s="69" t="s">
        <v>418</v>
      </c>
      <c r="F462" s="70">
        <v>137.59</v>
      </c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J462" s="10"/>
      <c r="AK462" s="10"/>
      <c r="AL462" s="10"/>
      <c r="AN462" s="10"/>
      <c r="AO462" s="10"/>
      <c r="AP462" s="10"/>
      <c r="AQ462" s="10"/>
      <c r="AR462" s="10"/>
      <c r="AS462" s="10"/>
      <c r="AU462" s="10"/>
      <c r="AX462" s="10"/>
    </row>
    <row r="463" spans="1:50" ht="12.2" customHeight="1" x14ac:dyDescent="0.2">
      <c r="A463" s="67">
        <v>41495</v>
      </c>
      <c r="B463" s="68"/>
      <c r="C463" s="69" t="s">
        <v>387</v>
      </c>
      <c r="D463" s="69">
        <v>898</v>
      </c>
      <c r="E463" s="69" t="s">
        <v>438</v>
      </c>
      <c r="F463" s="70">
        <v>8595</v>
      </c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J463" s="10"/>
      <c r="AK463" s="10"/>
      <c r="AL463" s="10"/>
      <c r="AN463" s="10"/>
      <c r="AO463" s="10"/>
      <c r="AP463" s="10"/>
      <c r="AQ463" s="10"/>
      <c r="AR463" s="10"/>
      <c r="AS463" s="10"/>
      <c r="AU463" s="10"/>
      <c r="AX463" s="10"/>
    </row>
    <row r="464" spans="1:50" ht="12.2" customHeight="1" x14ac:dyDescent="0.2">
      <c r="A464" s="67">
        <v>41505</v>
      </c>
      <c r="B464" s="68"/>
      <c r="C464" s="69" t="s">
        <v>380</v>
      </c>
      <c r="D464" s="69">
        <v>907</v>
      </c>
      <c r="E464" s="69" t="s">
        <v>425</v>
      </c>
      <c r="F464" s="70">
        <v>458.13</v>
      </c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J464" s="10"/>
      <c r="AK464" s="10"/>
      <c r="AL464" s="10"/>
      <c r="AN464" s="10"/>
      <c r="AO464" s="10"/>
      <c r="AP464" s="10"/>
      <c r="AQ464" s="10"/>
      <c r="AR464" s="10"/>
      <c r="AS464" s="10"/>
      <c r="AU464" s="10"/>
      <c r="AX464" s="10"/>
    </row>
    <row r="465" spans="1:50" ht="12.2" customHeight="1" x14ac:dyDescent="0.2">
      <c r="A465" s="67">
        <v>41501</v>
      </c>
      <c r="B465" s="68"/>
      <c r="C465" s="69" t="s">
        <v>366</v>
      </c>
      <c r="D465" s="69">
        <v>869</v>
      </c>
      <c r="E465" s="69" t="s">
        <v>425</v>
      </c>
      <c r="F465" s="70">
        <v>30</v>
      </c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J465" s="10"/>
      <c r="AK465" s="10"/>
      <c r="AL465" s="10"/>
      <c r="AN465" s="10"/>
      <c r="AO465" s="10"/>
      <c r="AP465" s="10"/>
      <c r="AQ465" s="10"/>
      <c r="AR465" s="10"/>
      <c r="AS465" s="10"/>
      <c r="AU465" s="10"/>
      <c r="AX465" s="10"/>
    </row>
    <row r="466" spans="1:50" ht="12.2" customHeight="1" x14ac:dyDescent="0.2">
      <c r="A466" s="67">
        <v>41501</v>
      </c>
      <c r="B466" s="68"/>
      <c r="C466" s="69" t="s">
        <v>366</v>
      </c>
      <c r="D466" s="69">
        <v>899</v>
      </c>
      <c r="E466" s="69" t="s">
        <v>432</v>
      </c>
      <c r="F466" s="70">
        <v>98.86</v>
      </c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J466" s="10"/>
      <c r="AK466" s="10"/>
      <c r="AL466" s="10"/>
      <c r="AN466" s="10"/>
      <c r="AO466" s="10"/>
      <c r="AP466" s="10"/>
      <c r="AQ466" s="10"/>
      <c r="AR466" s="10"/>
      <c r="AS466" s="10"/>
      <c r="AU466" s="10"/>
      <c r="AX466" s="10"/>
    </row>
    <row r="467" spans="1:50" ht="12.2" customHeight="1" x14ac:dyDescent="0.2">
      <c r="A467" s="67">
        <v>41505</v>
      </c>
      <c r="B467" s="68"/>
      <c r="C467" s="69" t="s">
        <v>367</v>
      </c>
      <c r="D467" s="69">
        <v>911</v>
      </c>
      <c r="E467" s="69" t="s">
        <v>417</v>
      </c>
      <c r="F467" s="70">
        <v>1358.52</v>
      </c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J467" s="10"/>
      <c r="AK467" s="10"/>
      <c r="AL467" s="10"/>
      <c r="AN467" s="10"/>
      <c r="AO467" s="10"/>
      <c r="AP467" s="10"/>
      <c r="AQ467" s="10"/>
      <c r="AR467" s="10"/>
      <c r="AS467" s="10"/>
      <c r="AU467" s="10"/>
      <c r="AX467" s="10"/>
    </row>
    <row r="468" spans="1:50" ht="14.25" customHeight="1" x14ac:dyDescent="0.2">
      <c r="A468" s="67">
        <v>41501</v>
      </c>
      <c r="B468" s="68"/>
      <c r="C468" s="69" t="s">
        <v>354</v>
      </c>
      <c r="D468" s="69">
        <v>908</v>
      </c>
      <c r="E468" s="69" t="s">
        <v>418</v>
      </c>
      <c r="F468" s="70">
        <v>160.88</v>
      </c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J468" s="10"/>
      <c r="AK468" s="10"/>
      <c r="AL468" s="10"/>
      <c r="AN468" s="10"/>
      <c r="AO468" s="10"/>
      <c r="AP468" s="10"/>
      <c r="AQ468" s="10"/>
      <c r="AR468" s="10"/>
      <c r="AS468" s="10"/>
      <c r="AU468" s="10"/>
      <c r="AX468" s="10"/>
    </row>
    <row r="469" spans="1:50" ht="14.25" customHeight="1" x14ac:dyDescent="0.2">
      <c r="A469" s="67">
        <v>41505</v>
      </c>
      <c r="B469" s="68"/>
      <c r="C469" s="69" t="s">
        <v>373</v>
      </c>
      <c r="D469" s="69">
        <v>901</v>
      </c>
      <c r="E469" s="69" t="s">
        <v>418</v>
      </c>
      <c r="F469" s="70">
        <v>80.59</v>
      </c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J469" s="10"/>
      <c r="AK469" s="10"/>
      <c r="AL469" s="10"/>
      <c r="AN469" s="10"/>
      <c r="AO469" s="10"/>
      <c r="AP469" s="10"/>
      <c r="AQ469" s="10"/>
      <c r="AR469" s="10"/>
      <c r="AS469" s="10"/>
      <c r="AU469" s="10"/>
      <c r="AX469" s="10"/>
    </row>
    <row r="470" spans="1:50" ht="12.2" customHeight="1" x14ac:dyDescent="0.2">
      <c r="A470" s="67">
        <v>41505</v>
      </c>
      <c r="B470" s="68"/>
      <c r="C470" s="69" t="s">
        <v>373</v>
      </c>
      <c r="D470" s="69">
        <v>902</v>
      </c>
      <c r="E470" s="69" t="s">
        <v>418</v>
      </c>
      <c r="F470" s="70">
        <v>747.36</v>
      </c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J470" s="10"/>
      <c r="AK470" s="10"/>
      <c r="AL470" s="10"/>
      <c r="AN470" s="10"/>
      <c r="AO470" s="10"/>
      <c r="AP470" s="10"/>
      <c r="AQ470" s="10"/>
      <c r="AR470" s="10"/>
      <c r="AS470" s="10"/>
      <c r="AU470" s="10"/>
      <c r="AX470" s="10"/>
    </row>
    <row r="471" spans="1:50" ht="12.2" customHeight="1" x14ac:dyDescent="0.2">
      <c r="A471" s="67">
        <v>41505</v>
      </c>
      <c r="B471" s="68"/>
      <c r="C471" s="69" t="s">
        <v>356</v>
      </c>
      <c r="D471" s="69">
        <v>910</v>
      </c>
      <c r="E471" s="69" t="s">
        <v>426</v>
      </c>
      <c r="F471" s="70">
        <v>6611.83</v>
      </c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J471" s="10"/>
      <c r="AK471" s="10"/>
      <c r="AL471" s="10"/>
      <c r="AN471" s="10"/>
      <c r="AO471" s="10"/>
      <c r="AP471" s="10"/>
      <c r="AQ471" s="10"/>
      <c r="AR471" s="10"/>
      <c r="AS471" s="10"/>
      <c r="AU471" s="10"/>
      <c r="AX471" s="10"/>
    </row>
    <row r="472" spans="1:50" ht="12.2" customHeight="1" x14ac:dyDescent="0.2">
      <c r="A472" s="67">
        <v>41501</v>
      </c>
      <c r="B472" s="68"/>
      <c r="C472" s="69" t="s">
        <v>363</v>
      </c>
      <c r="D472" s="69">
        <v>905</v>
      </c>
      <c r="E472" s="69" t="s">
        <v>422</v>
      </c>
      <c r="F472" s="70">
        <v>528.83000000000004</v>
      </c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J472" s="10"/>
      <c r="AK472" s="10"/>
      <c r="AL472" s="10"/>
      <c r="AN472" s="10"/>
      <c r="AO472" s="10"/>
      <c r="AP472" s="10"/>
      <c r="AQ472" s="10"/>
      <c r="AR472" s="10"/>
      <c r="AS472" s="10"/>
      <c r="AU472" s="10"/>
      <c r="AX472" s="10"/>
    </row>
    <row r="473" spans="1:50" ht="12.2" customHeight="1" x14ac:dyDescent="0.2">
      <c r="A473" s="67">
        <v>41501</v>
      </c>
      <c r="B473" s="68"/>
      <c r="C473" s="69" t="s">
        <v>363</v>
      </c>
      <c r="D473" s="69">
        <v>906</v>
      </c>
      <c r="E473" s="69" t="s">
        <v>422</v>
      </c>
      <c r="F473" s="70">
        <v>548.79999999999995</v>
      </c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J473" s="10"/>
      <c r="AK473" s="10"/>
      <c r="AL473" s="10"/>
      <c r="AN473" s="10"/>
      <c r="AO473" s="10"/>
      <c r="AP473" s="10"/>
      <c r="AQ473" s="10"/>
      <c r="AR473" s="10"/>
      <c r="AS473" s="10"/>
      <c r="AU473" s="10"/>
      <c r="AX473" s="10"/>
    </row>
    <row r="474" spans="1:50" ht="14.25" customHeight="1" x14ac:dyDescent="0.2">
      <c r="A474" s="67">
        <v>41505</v>
      </c>
      <c r="B474" s="68"/>
      <c r="C474" s="69" t="s">
        <v>357</v>
      </c>
      <c r="D474" s="69">
        <v>904</v>
      </c>
      <c r="E474" s="69" t="s">
        <v>425</v>
      </c>
      <c r="F474" s="70">
        <v>2646.3</v>
      </c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J474" s="10"/>
      <c r="AK474" s="10"/>
      <c r="AL474" s="10"/>
      <c r="AN474" s="10"/>
      <c r="AO474" s="10"/>
      <c r="AP474" s="10"/>
      <c r="AQ474" s="10"/>
      <c r="AR474" s="10"/>
      <c r="AS474" s="10"/>
      <c r="AU474" s="10"/>
      <c r="AX474" s="10"/>
    </row>
    <row r="475" spans="1:50" ht="14.25" customHeight="1" x14ac:dyDescent="0.2">
      <c r="A475" s="67">
        <v>41505</v>
      </c>
      <c r="B475" s="68"/>
      <c r="C475" s="69" t="s">
        <v>376</v>
      </c>
      <c r="D475" s="69">
        <v>903</v>
      </c>
      <c r="E475" s="69" t="s">
        <v>437</v>
      </c>
      <c r="F475" s="70">
        <v>825</v>
      </c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J475" s="10"/>
      <c r="AK475" s="10"/>
      <c r="AL475" s="10"/>
      <c r="AN475" s="10"/>
      <c r="AO475" s="10"/>
      <c r="AP475" s="10"/>
      <c r="AQ475" s="10"/>
      <c r="AR475" s="10"/>
      <c r="AS475" s="10"/>
      <c r="AU475" s="10"/>
      <c r="AX475" s="10"/>
    </row>
    <row r="476" spans="1:50" ht="12.2" customHeight="1" x14ac:dyDescent="0.2">
      <c r="A476" s="67">
        <v>41501</v>
      </c>
      <c r="B476" s="68"/>
      <c r="C476" s="69" t="s">
        <v>349</v>
      </c>
      <c r="D476" s="69">
        <v>909</v>
      </c>
      <c r="E476" s="69" t="s">
        <v>422</v>
      </c>
      <c r="F476" s="70">
        <v>24.49</v>
      </c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J476" s="10"/>
      <c r="AK476" s="10"/>
      <c r="AL476" s="10"/>
      <c r="AN476" s="10"/>
      <c r="AO476" s="10"/>
      <c r="AP476" s="10"/>
      <c r="AQ476" s="10"/>
      <c r="AR476" s="10"/>
      <c r="AS476" s="10"/>
      <c r="AU476" s="10"/>
      <c r="AX476" s="10"/>
    </row>
    <row r="477" spans="1:50" ht="12.2" customHeight="1" x14ac:dyDescent="0.2">
      <c r="A477" s="67">
        <v>41505</v>
      </c>
      <c r="B477" s="68"/>
      <c r="C477" s="69" t="s">
        <v>353</v>
      </c>
      <c r="D477" s="69">
        <v>912</v>
      </c>
      <c r="E477" s="69" t="s">
        <v>418</v>
      </c>
      <c r="F477" s="70">
        <v>374.34</v>
      </c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J477" s="10"/>
      <c r="AK477" s="10"/>
      <c r="AL477" s="10"/>
      <c r="AN477" s="10"/>
      <c r="AO477" s="10"/>
      <c r="AP477" s="10"/>
      <c r="AQ477" s="10"/>
      <c r="AR477" s="10"/>
      <c r="AS477" s="10"/>
      <c r="AU477" s="10"/>
      <c r="AX477" s="10"/>
    </row>
    <row r="478" spans="1:50" ht="12.2" customHeight="1" x14ac:dyDescent="0.2">
      <c r="A478" s="67">
        <v>41514</v>
      </c>
      <c r="B478" s="68"/>
      <c r="C478" s="69" t="s">
        <v>366</v>
      </c>
      <c r="D478" s="69">
        <v>900</v>
      </c>
      <c r="E478" s="69" t="s">
        <v>425</v>
      </c>
      <c r="F478" s="70">
        <v>20</v>
      </c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J478" s="10"/>
      <c r="AK478" s="10"/>
      <c r="AL478" s="10"/>
      <c r="AN478" s="10"/>
      <c r="AO478" s="10"/>
      <c r="AP478" s="10"/>
      <c r="AQ478" s="10"/>
      <c r="AR478" s="10"/>
      <c r="AS478" s="10"/>
      <c r="AU478" s="10"/>
      <c r="AX478" s="10"/>
    </row>
    <row r="479" spans="1:50" ht="12.2" customHeight="1" x14ac:dyDescent="0.2">
      <c r="A479" s="67">
        <v>41516</v>
      </c>
      <c r="B479" s="68"/>
      <c r="C479" s="69" t="s">
        <v>341</v>
      </c>
      <c r="D479" s="69">
        <v>918</v>
      </c>
      <c r="E479" s="69" t="s">
        <v>419</v>
      </c>
      <c r="F479" s="70">
        <v>2137.4</v>
      </c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J479" s="10"/>
      <c r="AK479" s="10"/>
      <c r="AL479" s="10"/>
      <c r="AN479" s="10"/>
      <c r="AO479" s="10"/>
      <c r="AP479" s="10"/>
      <c r="AQ479" s="10"/>
      <c r="AR479" s="10"/>
      <c r="AS479" s="10"/>
      <c r="AU479" s="10"/>
      <c r="AX479" s="10"/>
    </row>
    <row r="480" spans="1:50" ht="12.2" customHeight="1" x14ac:dyDescent="0.2">
      <c r="A480" s="67">
        <v>41516</v>
      </c>
      <c r="B480" s="68"/>
      <c r="C480" s="69" t="s">
        <v>341</v>
      </c>
      <c r="D480" s="69">
        <v>922</v>
      </c>
      <c r="E480" s="69" t="s">
        <v>419</v>
      </c>
      <c r="F480" s="70">
        <v>51095.89</v>
      </c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J480" s="10"/>
      <c r="AK480" s="10"/>
      <c r="AL480" s="10"/>
      <c r="AN480" s="10"/>
      <c r="AO480" s="10"/>
      <c r="AP480" s="10"/>
      <c r="AQ480" s="10"/>
      <c r="AR480" s="10"/>
      <c r="AS480" s="10"/>
      <c r="AU480" s="10"/>
      <c r="AX480" s="10"/>
    </row>
    <row r="481" spans="1:50" ht="14.25" customHeight="1" x14ac:dyDescent="0.2">
      <c r="A481" s="67">
        <v>41516</v>
      </c>
      <c r="B481" s="68"/>
      <c r="C481" s="69" t="s">
        <v>342</v>
      </c>
      <c r="D481" s="69">
        <v>920</v>
      </c>
      <c r="E481" s="69" t="s">
        <v>419</v>
      </c>
      <c r="F481" s="70">
        <v>1194</v>
      </c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J481" s="10"/>
      <c r="AK481" s="10"/>
      <c r="AL481" s="10"/>
      <c r="AN481" s="10"/>
      <c r="AO481" s="10"/>
      <c r="AP481" s="10"/>
      <c r="AQ481" s="10"/>
      <c r="AR481" s="10"/>
      <c r="AS481" s="10"/>
      <c r="AU481" s="10"/>
      <c r="AX481" s="10"/>
    </row>
    <row r="482" spans="1:50" ht="14.25" customHeight="1" x14ac:dyDescent="0.2">
      <c r="A482" s="67">
        <v>41516</v>
      </c>
      <c r="B482" s="68"/>
      <c r="C482" s="69" t="s">
        <v>342</v>
      </c>
      <c r="D482" s="69">
        <v>921</v>
      </c>
      <c r="E482" s="69" t="s">
        <v>419</v>
      </c>
      <c r="F482" s="70">
        <v>30623.67</v>
      </c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J482" s="10"/>
      <c r="AK482" s="10"/>
      <c r="AL482" s="10"/>
      <c r="AN482" s="10"/>
      <c r="AO482" s="10"/>
      <c r="AP482" s="10"/>
      <c r="AQ482" s="10"/>
      <c r="AR482" s="10"/>
      <c r="AS482" s="10"/>
      <c r="AU482" s="10"/>
      <c r="AX482" s="10"/>
    </row>
    <row r="483" spans="1:50" ht="12.2" customHeight="1" x14ac:dyDescent="0.2">
      <c r="A483" s="67">
        <v>41516</v>
      </c>
      <c r="B483" s="68"/>
      <c r="C483" s="69" t="s">
        <v>356</v>
      </c>
      <c r="D483" s="69">
        <v>919</v>
      </c>
      <c r="E483" s="69" t="s">
        <v>426</v>
      </c>
      <c r="F483" s="70">
        <v>6150.5</v>
      </c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J483" s="10"/>
      <c r="AK483" s="10"/>
      <c r="AL483" s="10"/>
      <c r="AN483" s="10"/>
      <c r="AO483" s="10"/>
      <c r="AP483" s="10"/>
      <c r="AQ483" s="10"/>
      <c r="AR483" s="10"/>
      <c r="AS483" s="10"/>
      <c r="AU483" s="10"/>
      <c r="AX483" s="10"/>
    </row>
    <row r="484" spans="1:50" ht="12.2" customHeight="1" x14ac:dyDescent="0.2">
      <c r="A484" s="67">
        <v>41516</v>
      </c>
      <c r="B484" s="68"/>
      <c r="C484" s="69" t="s">
        <v>369</v>
      </c>
      <c r="D484" s="69">
        <v>917</v>
      </c>
      <c r="E484" s="69" t="s">
        <v>432</v>
      </c>
      <c r="F484" s="70">
        <v>93.89</v>
      </c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J484" s="10"/>
      <c r="AK484" s="10"/>
      <c r="AL484" s="10"/>
      <c r="AN484" s="10"/>
      <c r="AO484" s="10"/>
      <c r="AP484" s="10"/>
      <c r="AQ484" s="10"/>
      <c r="AR484" s="10"/>
      <c r="AS484" s="10"/>
      <c r="AU484" s="10"/>
      <c r="AX484" s="10"/>
    </row>
    <row r="485" spans="1:50" ht="12.2" customHeight="1" x14ac:dyDescent="0.2">
      <c r="A485" s="67">
        <v>41514</v>
      </c>
      <c r="B485" s="68"/>
      <c r="C485" s="69" t="s">
        <v>364</v>
      </c>
      <c r="D485" s="69">
        <v>916</v>
      </c>
      <c r="E485" s="69" t="s">
        <v>428</v>
      </c>
      <c r="F485" s="70">
        <v>531.25</v>
      </c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J485" s="10"/>
      <c r="AK485" s="10"/>
      <c r="AL485" s="10"/>
      <c r="AN485" s="10"/>
      <c r="AO485" s="10"/>
      <c r="AP485" s="10"/>
      <c r="AQ485" s="10"/>
      <c r="AR485" s="10"/>
      <c r="AS485" s="10"/>
      <c r="AU485" s="10"/>
      <c r="AX485" s="10"/>
    </row>
    <row r="486" spans="1:50" ht="12.2" customHeight="1" x14ac:dyDescent="0.2">
      <c r="A486" s="67">
        <v>41516</v>
      </c>
      <c r="B486" s="68"/>
      <c r="C486" s="69" t="s">
        <v>365</v>
      </c>
      <c r="D486" s="69">
        <v>913</v>
      </c>
      <c r="E486" s="69" t="s">
        <v>433</v>
      </c>
      <c r="F486" s="70">
        <v>1400</v>
      </c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J486" s="10"/>
      <c r="AK486" s="10"/>
      <c r="AL486" s="10"/>
      <c r="AN486" s="10"/>
      <c r="AO486" s="10"/>
      <c r="AP486" s="10"/>
      <c r="AQ486" s="10"/>
      <c r="AR486" s="10"/>
      <c r="AS486" s="10"/>
      <c r="AU486" s="10"/>
      <c r="AX486" s="10"/>
    </row>
    <row r="487" spans="1:50" ht="12.2" customHeight="1" x14ac:dyDescent="0.2">
      <c r="A487" s="67">
        <v>41526</v>
      </c>
      <c r="B487" s="68"/>
      <c r="C487" s="69" t="s">
        <v>366</v>
      </c>
      <c r="D487" s="69">
        <v>915</v>
      </c>
      <c r="E487" s="69" t="s">
        <v>425</v>
      </c>
      <c r="F487" s="70">
        <v>30</v>
      </c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J487" s="10"/>
      <c r="AK487" s="10"/>
      <c r="AL487" s="10"/>
      <c r="AN487" s="10"/>
      <c r="AO487" s="10"/>
      <c r="AP487" s="10"/>
      <c r="AQ487" s="10"/>
      <c r="AR487" s="10"/>
      <c r="AS487" s="10"/>
      <c r="AU487" s="10"/>
      <c r="AX487" s="10"/>
    </row>
    <row r="488" spans="1:50" ht="12.2" customHeight="1" x14ac:dyDescent="0.2">
      <c r="A488" s="67">
        <v>41528</v>
      </c>
      <c r="B488" s="68"/>
      <c r="C488" s="69" t="s">
        <v>337</v>
      </c>
      <c r="D488" s="69">
        <v>928</v>
      </c>
      <c r="E488" s="69" t="s">
        <v>438</v>
      </c>
      <c r="F488" s="70">
        <v>627</v>
      </c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J488" s="10"/>
      <c r="AK488" s="10"/>
      <c r="AL488" s="10"/>
      <c r="AN488" s="10"/>
      <c r="AO488" s="10"/>
      <c r="AP488" s="10"/>
      <c r="AQ488" s="10"/>
      <c r="AR488" s="10"/>
      <c r="AS488" s="10"/>
      <c r="AU488" s="10"/>
      <c r="AX488" s="10"/>
    </row>
    <row r="489" spans="1:50" ht="12.2" customHeight="1" x14ac:dyDescent="0.2">
      <c r="A489" s="67">
        <v>41528</v>
      </c>
      <c r="B489" s="68"/>
      <c r="C489" s="69" t="s">
        <v>388</v>
      </c>
      <c r="D489" s="69">
        <v>930</v>
      </c>
      <c r="E489" s="69" t="s">
        <v>420</v>
      </c>
      <c r="F489" s="70">
        <v>963.32</v>
      </c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J489" s="10"/>
      <c r="AK489" s="10"/>
      <c r="AL489" s="10"/>
      <c r="AN489" s="10"/>
      <c r="AO489" s="10"/>
      <c r="AP489" s="10"/>
      <c r="AQ489" s="10"/>
      <c r="AR489" s="10"/>
      <c r="AS489" s="10"/>
      <c r="AU489" s="10"/>
      <c r="AX489" s="10"/>
    </row>
    <row r="490" spans="1:50" ht="12.2" customHeight="1" x14ac:dyDescent="0.2">
      <c r="A490" s="67">
        <v>41528</v>
      </c>
      <c r="B490" s="68"/>
      <c r="C490" s="69" t="s">
        <v>343</v>
      </c>
      <c r="D490" s="69">
        <v>925</v>
      </c>
      <c r="E490" s="69" t="s">
        <v>420</v>
      </c>
      <c r="F490" s="70">
        <v>226.12</v>
      </c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J490" s="10"/>
      <c r="AK490" s="10"/>
      <c r="AL490" s="10"/>
      <c r="AN490" s="10"/>
      <c r="AO490" s="10"/>
      <c r="AP490" s="10"/>
      <c r="AQ490" s="10"/>
      <c r="AR490" s="10"/>
      <c r="AS490" s="10"/>
      <c r="AU490" s="10"/>
      <c r="AX490" s="10"/>
    </row>
    <row r="491" spans="1:50" ht="12.2" customHeight="1" x14ac:dyDescent="0.2">
      <c r="A491" s="67">
        <v>41528</v>
      </c>
      <c r="B491" s="68"/>
      <c r="C491" s="69" t="s">
        <v>377</v>
      </c>
      <c r="D491" s="69">
        <v>924</v>
      </c>
      <c r="E491" s="69" t="s">
        <v>430</v>
      </c>
      <c r="F491" s="70">
        <v>1295</v>
      </c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J491" s="10"/>
      <c r="AK491" s="10"/>
      <c r="AL491" s="10"/>
      <c r="AN491" s="10"/>
      <c r="AO491" s="10"/>
      <c r="AP491" s="10"/>
      <c r="AQ491" s="10"/>
      <c r="AR491" s="10"/>
      <c r="AS491" s="10"/>
      <c r="AU491" s="10"/>
      <c r="AX491" s="10"/>
    </row>
    <row r="492" spans="1:50" ht="12.2" customHeight="1" x14ac:dyDescent="0.2">
      <c r="A492" s="67">
        <v>41526</v>
      </c>
      <c r="B492" s="68"/>
      <c r="C492" s="69" t="s">
        <v>347</v>
      </c>
      <c r="D492" s="69">
        <v>927</v>
      </c>
      <c r="E492" s="69" t="s">
        <v>430</v>
      </c>
      <c r="F492" s="70">
        <v>1375</v>
      </c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J492" s="10"/>
      <c r="AK492" s="10"/>
      <c r="AL492" s="10"/>
      <c r="AN492" s="10"/>
      <c r="AO492" s="10"/>
      <c r="AP492" s="10"/>
      <c r="AQ492" s="10"/>
      <c r="AR492" s="10"/>
      <c r="AS492" s="10"/>
      <c r="AU492" s="10"/>
      <c r="AX492" s="10"/>
    </row>
    <row r="493" spans="1:50" ht="12.2" customHeight="1" x14ac:dyDescent="0.2">
      <c r="A493" s="67">
        <v>41526</v>
      </c>
      <c r="B493" s="68"/>
      <c r="C493" s="69" t="s">
        <v>349</v>
      </c>
      <c r="D493" s="69">
        <v>926</v>
      </c>
      <c r="E493" s="69" t="s">
        <v>422</v>
      </c>
      <c r="F493" s="70">
        <v>24.6</v>
      </c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J493" s="10"/>
      <c r="AK493" s="10"/>
      <c r="AL493" s="10"/>
      <c r="AN493" s="10"/>
      <c r="AO493" s="10"/>
      <c r="AP493" s="10"/>
      <c r="AQ493" s="10"/>
      <c r="AR493" s="10"/>
      <c r="AS493" s="10"/>
      <c r="AU493" s="10"/>
      <c r="AX493" s="10"/>
    </row>
    <row r="494" spans="1:50" ht="12.2" customHeight="1" x14ac:dyDescent="0.2">
      <c r="A494" s="67">
        <v>41526</v>
      </c>
      <c r="B494" s="68"/>
      <c r="C494" s="69" t="s">
        <v>389</v>
      </c>
      <c r="D494" s="69">
        <v>814</v>
      </c>
      <c r="E494" s="69" t="s">
        <v>436</v>
      </c>
      <c r="F494" s="70">
        <v>1604.77</v>
      </c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J494" s="10"/>
      <c r="AK494" s="10"/>
      <c r="AL494" s="10"/>
      <c r="AN494" s="10"/>
      <c r="AO494" s="10"/>
      <c r="AP494" s="10"/>
      <c r="AQ494" s="10"/>
      <c r="AR494" s="10"/>
      <c r="AS494" s="10"/>
      <c r="AU494" s="10"/>
      <c r="AX494" s="10"/>
    </row>
    <row r="495" spans="1:50" ht="12.2" customHeight="1" x14ac:dyDescent="0.2">
      <c r="A495" s="67">
        <v>41526</v>
      </c>
      <c r="B495" s="68"/>
      <c r="C495" s="69" t="s">
        <v>389</v>
      </c>
      <c r="D495" s="69">
        <v>843</v>
      </c>
      <c r="E495" s="69" t="s">
        <v>436</v>
      </c>
      <c r="F495" s="70">
        <v>605.28</v>
      </c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J495" s="10"/>
      <c r="AK495" s="10"/>
      <c r="AL495" s="10"/>
      <c r="AN495" s="10"/>
      <c r="AO495" s="10"/>
      <c r="AP495" s="10"/>
      <c r="AQ495" s="10"/>
      <c r="AR495" s="10"/>
      <c r="AS495" s="10"/>
      <c r="AU495" s="10"/>
      <c r="AX495" s="10"/>
    </row>
    <row r="496" spans="1:50" ht="12.2" customHeight="1" x14ac:dyDescent="0.2">
      <c r="A496" s="67">
        <v>41528</v>
      </c>
      <c r="B496" s="68"/>
      <c r="C496" s="69" t="s">
        <v>353</v>
      </c>
      <c r="D496" s="69">
        <v>929</v>
      </c>
      <c r="E496" s="69" t="s">
        <v>418</v>
      </c>
      <c r="F496" s="70">
        <v>593.09</v>
      </c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J496" s="10"/>
      <c r="AK496" s="10"/>
      <c r="AL496" s="10"/>
      <c r="AN496" s="10"/>
      <c r="AO496" s="10"/>
      <c r="AP496" s="10"/>
      <c r="AQ496" s="10"/>
      <c r="AR496" s="10"/>
      <c r="AS496" s="10"/>
      <c r="AU496" s="10"/>
      <c r="AX496" s="10"/>
    </row>
    <row r="497" spans="1:50" ht="14.25" customHeight="1" x14ac:dyDescent="0.2">
      <c r="A497" s="67">
        <v>41534</v>
      </c>
      <c r="B497" s="68"/>
      <c r="C497" s="69" t="s">
        <v>337</v>
      </c>
      <c r="D497" s="69">
        <v>932</v>
      </c>
      <c r="E497" s="69" t="s">
        <v>438</v>
      </c>
      <c r="F497" s="70">
        <v>40532</v>
      </c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J497" s="10"/>
      <c r="AK497" s="10"/>
      <c r="AL497" s="10"/>
      <c r="AN497" s="10"/>
      <c r="AO497" s="10"/>
      <c r="AP497" s="10"/>
      <c r="AQ497" s="10"/>
      <c r="AR497" s="10"/>
      <c r="AS497" s="10"/>
      <c r="AU497" s="10"/>
      <c r="AX497" s="10"/>
    </row>
    <row r="498" spans="1:50" ht="14.25" customHeight="1" x14ac:dyDescent="0.2">
      <c r="A498" s="67">
        <v>41530</v>
      </c>
      <c r="B498" s="68"/>
      <c r="C498" s="69" t="s">
        <v>338</v>
      </c>
      <c r="D498" s="69">
        <v>935</v>
      </c>
      <c r="E498" s="69" t="s">
        <v>417</v>
      </c>
      <c r="F498" s="70">
        <v>187</v>
      </c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J498" s="10"/>
      <c r="AK498" s="10"/>
      <c r="AL498" s="10"/>
      <c r="AN498" s="10"/>
      <c r="AO498" s="10"/>
      <c r="AP498" s="10"/>
      <c r="AQ498" s="10"/>
      <c r="AR498" s="10"/>
      <c r="AS498" s="10"/>
      <c r="AU498" s="10"/>
      <c r="AX498" s="10"/>
    </row>
    <row r="499" spans="1:50" ht="12.2" customHeight="1" x14ac:dyDescent="0.2">
      <c r="A499" s="67">
        <v>41530</v>
      </c>
      <c r="B499" s="68"/>
      <c r="C499" s="69" t="s">
        <v>354</v>
      </c>
      <c r="D499" s="69">
        <v>938</v>
      </c>
      <c r="E499" s="69" t="s">
        <v>418</v>
      </c>
      <c r="F499" s="70">
        <v>241.08</v>
      </c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J499" s="10"/>
      <c r="AK499" s="10"/>
      <c r="AL499" s="10"/>
      <c r="AN499" s="10"/>
      <c r="AO499" s="10"/>
      <c r="AP499" s="10"/>
      <c r="AQ499" s="10"/>
      <c r="AR499" s="10"/>
      <c r="AS499" s="10"/>
      <c r="AU499" s="10"/>
      <c r="AX499" s="10"/>
    </row>
    <row r="500" spans="1:50" ht="12.2" customHeight="1" x14ac:dyDescent="0.2">
      <c r="A500" s="67">
        <v>41534</v>
      </c>
      <c r="B500" s="68"/>
      <c r="C500" s="69" t="s">
        <v>373</v>
      </c>
      <c r="D500" s="69">
        <v>940</v>
      </c>
      <c r="E500" s="69" t="s">
        <v>418</v>
      </c>
      <c r="F500" s="70">
        <v>293.38</v>
      </c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J500" s="10"/>
      <c r="AK500" s="10"/>
      <c r="AL500" s="10"/>
      <c r="AN500" s="10"/>
      <c r="AO500" s="10"/>
      <c r="AP500" s="10"/>
      <c r="AQ500" s="10"/>
      <c r="AR500" s="10"/>
      <c r="AS500" s="10"/>
      <c r="AU500" s="10"/>
      <c r="AX500" s="10"/>
    </row>
    <row r="501" spans="1:50" ht="12.2" customHeight="1" x14ac:dyDescent="0.2">
      <c r="A501" s="67">
        <v>41534</v>
      </c>
      <c r="B501" s="68"/>
      <c r="C501" s="69" t="s">
        <v>373</v>
      </c>
      <c r="D501" s="69">
        <v>941</v>
      </c>
      <c r="E501" s="69" t="s">
        <v>418</v>
      </c>
      <c r="F501" s="70">
        <v>747.36</v>
      </c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J501" s="10"/>
      <c r="AK501" s="10"/>
      <c r="AL501" s="10"/>
      <c r="AN501" s="10"/>
      <c r="AO501" s="10"/>
      <c r="AP501" s="10"/>
      <c r="AQ501" s="10"/>
      <c r="AR501" s="10"/>
      <c r="AS501" s="10"/>
      <c r="AU501" s="10"/>
      <c r="AX501" s="10"/>
    </row>
    <row r="502" spans="1:50" ht="12.2" customHeight="1" x14ac:dyDescent="0.2">
      <c r="A502" s="67">
        <v>41534</v>
      </c>
      <c r="B502" s="68"/>
      <c r="C502" s="69" t="s">
        <v>356</v>
      </c>
      <c r="D502" s="69">
        <v>953</v>
      </c>
      <c r="E502" s="69" t="s">
        <v>426</v>
      </c>
      <c r="F502" s="70">
        <v>4852.8100000000004</v>
      </c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J502" s="10"/>
      <c r="AK502" s="10"/>
      <c r="AL502" s="10"/>
      <c r="AN502" s="10"/>
      <c r="AO502" s="10"/>
      <c r="AP502" s="10"/>
      <c r="AQ502" s="10"/>
      <c r="AR502" s="10"/>
      <c r="AS502" s="10"/>
      <c r="AU502" s="10"/>
      <c r="AX502" s="10"/>
    </row>
    <row r="503" spans="1:50" ht="12.2" customHeight="1" x14ac:dyDescent="0.2">
      <c r="A503" s="67">
        <v>41530</v>
      </c>
      <c r="B503" s="68"/>
      <c r="C503" s="69" t="s">
        <v>363</v>
      </c>
      <c r="D503" s="69">
        <v>956</v>
      </c>
      <c r="E503" s="69" t="s">
        <v>422</v>
      </c>
      <c r="F503" s="70">
        <v>540.71</v>
      </c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J503" s="10"/>
      <c r="AK503" s="10"/>
      <c r="AL503" s="10"/>
      <c r="AN503" s="10"/>
      <c r="AO503" s="10"/>
      <c r="AP503" s="10"/>
      <c r="AQ503" s="10"/>
      <c r="AR503" s="10"/>
      <c r="AS503" s="10"/>
      <c r="AU503" s="10"/>
      <c r="AX503" s="10"/>
    </row>
    <row r="504" spans="1:50" ht="12.2" customHeight="1" x14ac:dyDescent="0.2">
      <c r="A504" s="67">
        <v>41530</v>
      </c>
      <c r="B504" s="68"/>
      <c r="C504" s="69" t="s">
        <v>363</v>
      </c>
      <c r="D504" s="69">
        <v>957</v>
      </c>
      <c r="E504" s="69" t="s">
        <v>422</v>
      </c>
      <c r="F504" s="70">
        <v>528.12</v>
      </c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J504" s="10"/>
      <c r="AK504" s="10"/>
      <c r="AL504" s="10"/>
      <c r="AN504" s="10"/>
      <c r="AO504" s="10"/>
      <c r="AP504" s="10"/>
      <c r="AQ504" s="10"/>
      <c r="AR504" s="10"/>
      <c r="AS504" s="10"/>
      <c r="AU504" s="10"/>
      <c r="AX504" s="10"/>
    </row>
    <row r="505" spans="1:50" ht="12.2" customHeight="1" x14ac:dyDescent="0.2">
      <c r="A505" s="67">
        <v>41534</v>
      </c>
      <c r="B505" s="68"/>
      <c r="C505" s="69" t="s">
        <v>382</v>
      </c>
      <c r="D505" s="69">
        <v>936</v>
      </c>
      <c r="E505" s="69" t="s">
        <v>436</v>
      </c>
      <c r="F505" s="70">
        <v>1867.5</v>
      </c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J505" s="10"/>
      <c r="AK505" s="10"/>
      <c r="AL505" s="10"/>
      <c r="AN505" s="10"/>
      <c r="AO505" s="10"/>
      <c r="AP505" s="10"/>
      <c r="AQ505" s="10"/>
      <c r="AR505" s="10"/>
      <c r="AS505" s="10"/>
      <c r="AU505" s="10"/>
      <c r="AX505" s="10"/>
    </row>
    <row r="506" spans="1:50" ht="12.2" customHeight="1" x14ac:dyDescent="0.2">
      <c r="A506" s="67">
        <v>41534</v>
      </c>
      <c r="B506" s="68"/>
      <c r="C506" s="69" t="s">
        <v>357</v>
      </c>
      <c r="D506" s="69">
        <v>958</v>
      </c>
      <c r="E506" s="69" t="s">
        <v>425</v>
      </c>
      <c r="F506" s="70">
        <v>2066.96</v>
      </c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J506" s="10"/>
      <c r="AK506" s="10"/>
      <c r="AL506" s="10"/>
      <c r="AN506" s="10"/>
      <c r="AO506" s="10"/>
      <c r="AP506" s="10"/>
      <c r="AQ506" s="10"/>
      <c r="AR506" s="10"/>
      <c r="AS506" s="10"/>
      <c r="AU506" s="10"/>
      <c r="AX506" s="10"/>
    </row>
    <row r="507" spans="1:50" ht="12.2" customHeight="1" x14ac:dyDescent="0.2">
      <c r="A507" s="67">
        <v>41530</v>
      </c>
      <c r="B507" s="68"/>
      <c r="C507" s="69" t="s">
        <v>371</v>
      </c>
      <c r="D507" s="69">
        <v>955</v>
      </c>
      <c r="E507" s="69" t="s">
        <v>442</v>
      </c>
      <c r="F507" s="70">
        <v>20150</v>
      </c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J507" s="10"/>
      <c r="AK507" s="10"/>
      <c r="AL507" s="10"/>
      <c r="AN507" s="10"/>
      <c r="AO507" s="10"/>
      <c r="AP507" s="10"/>
      <c r="AQ507" s="10"/>
      <c r="AR507" s="10"/>
      <c r="AS507" s="10"/>
      <c r="AU507" s="10"/>
      <c r="AX507" s="10"/>
    </row>
    <row r="508" spans="1:50" ht="12.2" customHeight="1" x14ac:dyDescent="0.2">
      <c r="A508" s="67">
        <v>41534</v>
      </c>
      <c r="B508" s="68"/>
      <c r="C508" s="69" t="s">
        <v>346</v>
      </c>
      <c r="D508" s="69">
        <v>942</v>
      </c>
      <c r="E508" s="69" t="s">
        <v>418</v>
      </c>
      <c r="F508" s="70">
        <v>74.739999999999995</v>
      </c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J508" s="10"/>
      <c r="AK508" s="10"/>
      <c r="AL508" s="10"/>
      <c r="AN508" s="10"/>
      <c r="AO508" s="10"/>
      <c r="AP508" s="10"/>
      <c r="AQ508" s="10"/>
      <c r="AR508" s="10"/>
      <c r="AS508" s="10"/>
      <c r="AU508" s="10"/>
      <c r="AX508" s="10"/>
    </row>
    <row r="509" spans="1:50" ht="12.2" customHeight="1" x14ac:dyDescent="0.2">
      <c r="A509" s="67">
        <v>41534</v>
      </c>
      <c r="B509" s="68"/>
      <c r="C509" s="69" t="s">
        <v>346</v>
      </c>
      <c r="D509" s="69">
        <v>943</v>
      </c>
      <c r="E509" s="69" t="s">
        <v>418</v>
      </c>
      <c r="F509" s="70">
        <v>74.739999999999995</v>
      </c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J509" s="10"/>
      <c r="AK509" s="10"/>
      <c r="AL509" s="10"/>
      <c r="AN509" s="10"/>
      <c r="AO509" s="10"/>
      <c r="AP509" s="10"/>
      <c r="AQ509" s="10"/>
      <c r="AR509" s="10"/>
      <c r="AS509" s="10"/>
      <c r="AU509" s="10"/>
      <c r="AX509" s="10"/>
    </row>
    <row r="510" spans="1:50" ht="14.25" customHeight="1" x14ac:dyDescent="0.2">
      <c r="A510" s="67">
        <v>41534</v>
      </c>
      <c r="B510" s="68"/>
      <c r="C510" s="69" t="s">
        <v>346</v>
      </c>
      <c r="D510" s="69">
        <v>944</v>
      </c>
      <c r="E510" s="69" t="s">
        <v>418</v>
      </c>
      <c r="F510" s="70">
        <v>74.739999999999995</v>
      </c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J510" s="10"/>
      <c r="AK510" s="10"/>
      <c r="AL510" s="10"/>
      <c r="AN510" s="10"/>
      <c r="AO510" s="10"/>
      <c r="AP510" s="10"/>
      <c r="AQ510" s="10"/>
      <c r="AR510" s="10"/>
      <c r="AS510" s="10"/>
      <c r="AU510" s="10"/>
      <c r="AX510" s="10"/>
    </row>
    <row r="511" spans="1:50" ht="14.25" customHeight="1" x14ac:dyDescent="0.2">
      <c r="A511" s="67">
        <v>41534</v>
      </c>
      <c r="B511" s="68"/>
      <c r="C511" s="69" t="s">
        <v>346</v>
      </c>
      <c r="D511" s="69">
        <v>945</v>
      </c>
      <c r="E511" s="69" t="s">
        <v>418</v>
      </c>
      <c r="F511" s="70">
        <v>74.739999999999995</v>
      </c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J511" s="10"/>
      <c r="AK511" s="10"/>
      <c r="AL511" s="10"/>
      <c r="AN511" s="10"/>
      <c r="AO511" s="10"/>
      <c r="AP511" s="10"/>
      <c r="AQ511" s="10"/>
      <c r="AR511" s="10"/>
      <c r="AS511" s="10"/>
      <c r="AU511" s="10"/>
      <c r="AX511" s="10"/>
    </row>
    <row r="512" spans="1:50" ht="12.2" customHeight="1" x14ac:dyDescent="0.2">
      <c r="A512" s="67">
        <v>41534</v>
      </c>
      <c r="B512" s="68"/>
      <c r="C512" s="69" t="s">
        <v>346</v>
      </c>
      <c r="D512" s="69">
        <v>946</v>
      </c>
      <c r="E512" s="69" t="s">
        <v>418</v>
      </c>
      <c r="F512" s="70">
        <v>74.739999999999995</v>
      </c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J512" s="10"/>
      <c r="AK512" s="10"/>
      <c r="AL512" s="10"/>
      <c r="AN512" s="10"/>
      <c r="AO512" s="10"/>
      <c r="AP512" s="10"/>
      <c r="AQ512" s="10"/>
      <c r="AR512" s="10"/>
      <c r="AS512" s="10"/>
      <c r="AU512" s="10"/>
      <c r="AX512" s="10"/>
    </row>
    <row r="513" spans="1:50" ht="12.2" customHeight="1" x14ac:dyDescent="0.2">
      <c r="A513" s="67">
        <v>41534</v>
      </c>
      <c r="B513" s="68"/>
      <c r="C513" s="69" t="s">
        <v>346</v>
      </c>
      <c r="D513" s="69">
        <v>947</v>
      </c>
      <c r="E513" s="69" t="s">
        <v>418</v>
      </c>
      <c r="F513" s="70">
        <v>74.739999999999995</v>
      </c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J513" s="10"/>
      <c r="AK513" s="10"/>
      <c r="AL513" s="10"/>
      <c r="AN513" s="10"/>
      <c r="AO513" s="10"/>
      <c r="AP513" s="10"/>
      <c r="AQ513" s="10"/>
      <c r="AR513" s="10"/>
      <c r="AS513" s="10"/>
      <c r="AU513" s="10"/>
      <c r="AX513" s="10"/>
    </row>
    <row r="514" spans="1:50" ht="12.2" customHeight="1" x14ac:dyDescent="0.2">
      <c r="A514" s="67">
        <v>41534</v>
      </c>
      <c r="B514" s="68"/>
      <c r="C514" s="69" t="s">
        <v>346</v>
      </c>
      <c r="D514" s="69">
        <v>948</v>
      </c>
      <c r="E514" s="69" t="s">
        <v>435</v>
      </c>
      <c r="F514" s="70">
        <v>8281.81</v>
      </c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J514" s="10"/>
      <c r="AK514" s="10"/>
      <c r="AL514" s="10"/>
      <c r="AN514" s="10"/>
      <c r="AO514" s="10"/>
      <c r="AP514" s="10"/>
      <c r="AQ514" s="10"/>
      <c r="AR514" s="10"/>
      <c r="AS514" s="10"/>
      <c r="AU514" s="10"/>
      <c r="AX514" s="10"/>
    </row>
    <row r="515" spans="1:50" ht="12.2" customHeight="1" x14ac:dyDescent="0.2">
      <c r="A515" s="67">
        <v>41534</v>
      </c>
      <c r="B515" s="68"/>
      <c r="C515" s="69" t="s">
        <v>346</v>
      </c>
      <c r="D515" s="69">
        <v>949</v>
      </c>
      <c r="E515" s="69" t="s">
        <v>435</v>
      </c>
      <c r="F515" s="70">
        <v>8056.93</v>
      </c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J515" s="10"/>
      <c r="AK515" s="10"/>
      <c r="AL515" s="10"/>
      <c r="AN515" s="10"/>
      <c r="AO515" s="10"/>
      <c r="AP515" s="10"/>
      <c r="AQ515" s="10"/>
      <c r="AR515" s="10"/>
      <c r="AS515" s="10"/>
      <c r="AU515" s="10"/>
      <c r="AX515" s="10"/>
    </row>
    <row r="516" spans="1:50" ht="12.2" customHeight="1" x14ac:dyDescent="0.2">
      <c r="A516" s="67">
        <v>41534</v>
      </c>
      <c r="B516" s="68"/>
      <c r="C516" s="69" t="s">
        <v>346</v>
      </c>
      <c r="D516" s="69">
        <v>950</v>
      </c>
      <c r="E516" s="69" t="s">
        <v>435</v>
      </c>
      <c r="F516" s="70">
        <v>8985.49</v>
      </c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J516" s="10"/>
      <c r="AK516" s="10"/>
      <c r="AL516" s="10"/>
      <c r="AN516" s="10"/>
      <c r="AO516" s="10"/>
      <c r="AP516" s="10"/>
      <c r="AQ516" s="10"/>
      <c r="AR516" s="10"/>
      <c r="AS516" s="10"/>
      <c r="AU516" s="10"/>
      <c r="AX516" s="10"/>
    </row>
    <row r="517" spans="1:50" ht="12.2" customHeight="1" x14ac:dyDescent="0.2">
      <c r="A517" s="67">
        <v>41534</v>
      </c>
      <c r="B517" s="68"/>
      <c r="C517" s="69" t="s">
        <v>346</v>
      </c>
      <c r="D517" s="69">
        <v>951</v>
      </c>
      <c r="E517" s="69" t="s">
        <v>435</v>
      </c>
      <c r="F517" s="70">
        <v>6377.17</v>
      </c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J517" s="10"/>
      <c r="AK517" s="10"/>
      <c r="AL517" s="10"/>
      <c r="AN517" s="10"/>
      <c r="AO517" s="10"/>
      <c r="AP517" s="10"/>
      <c r="AQ517" s="10"/>
      <c r="AR517" s="10"/>
      <c r="AS517" s="10"/>
      <c r="AU517" s="10"/>
      <c r="AX517" s="10"/>
    </row>
    <row r="518" spans="1:50" ht="12.2" customHeight="1" x14ac:dyDescent="0.2">
      <c r="A518" s="67">
        <v>41534</v>
      </c>
      <c r="B518" s="68"/>
      <c r="C518" s="69" t="s">
        <v>346</v>
      </c>
      <c r="D518" s="69">
        <v>952</v>
      </c>
      <c r="E518" s="69" t="s">
        <v>435</v>
      </c>
      <c r="F518" s="70">
        <v>1969.33</v>
      </c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J518" s="10"/>
      <c r="AK518" s="10"/>
      <c r="AL518" s="10"/>
      <c r="AN518" s="10"/>
      <c r="AO518" s="10"/>
      <c r="AP518" s="10"/>
      <c r="AQ518" s="10"/>
      <c r="AR518" s="10"/>
      <c r="AS518" s="10"/>
      <c r="AU518" s="10"/>
      <c r="AX518" s="10"/>
    </row>
    <row r="519" spans="1:50" ht="12.2" customHeight="1" x14ac:dyDescent="0.2">
      <c r="A519" s="67">
        <v>41530</v>
      </c>
      <c r="B519" s="68"/>
      <c r="C519" s="69" t="s">
        <v>390</v>
      </c>
      <c r="D519" s="69">
        <v>959</v>
      </c>
      <c r="E519" s="69" t="s">
        <v>438</v>
      </c>
      <c r="F519" s="70">
        <v>6000</v>
      </c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J519" s="10"/>
      <c r="AK519" s="10"/>
      <c r="AL519" s="10"/>
      <c r="AN519" s="10"/>
      <c r="AO519" s="10"/>
      <c r="AP519" s="10"/>
      <c r="AQ519" s="10"/>
      <c r="AR519" s="10"/>
      <c r="AS519" s="10"/>
      <c r="AU519" s="10"/>
      <c r="AX519" s="10"/>
    </row>
    <row r="520" spans="1:50" ht="12.2" customHeight="1" x14ac:dyDescent="0.2">
      <c r="A520" s="67">
        <v>41530</v>
      </c>
      <c r="B520" s="68"/>
      <c r="C520" s="69" t="s">
        <v>358</v>
      </c>
      <c r="D520" s="69">
        <v>933</v>
      </c>
      <c r="E520" s="69" t="s">
        <v>439</v>
      </c>
      <c r="F520" s="70">
        <v>72</v>
      </c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J520" s="10"/>
      <c r="AK520" s="10"/>
      <c r="AL520" s="10"/>
      <c r="AN520" s="10"/>
      <c r="AO520" s="10"/>
      <c r="AP520" s="10"/>
      <c r="AQ520" s="10"/>
      <c r="AR520" s="10"/>
      <c r="AS520" s="10"/>
      <c r="AU520" s="10"/>
      <c r="AX520" s="10"/>
    </row>
    <row r="521" spans="1:50" ht="12.2" customHeight="1" x14ac:dyDescent="0.2">
      <c r="A521" s="67">
        <v>41534</v>
      </c>
      <c r="B521" s="68"/>
      <c r="C521" s="69" t="s">
        <v>376</v>
      </c>
      <c r="D521" s="69">
        <v>931</v>
      </c>
      <c r="E521" s="69" t="s">
        <v>437</v>
      </c>
      <c r="F521" s="70">
        <v>825</v>
      </c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J521" s="10"/>
      <c r="AK521" s="10"/>
      <c r="AL521" s="10"/>
      <c r="AN521" s="10"/>
      <c r="AO521" s="10"/>
      <c r="AP521" s="10"/>
      <c r="AQ521" s="10"/>
      <c r="AR521" s="10"/>
      <c r="AS521" s="10"/>
      <c r="AU521" s="10"/>
      <c r="AX521" s="10"/>
    </row>
    <row r="522" spans="1:50" ht="12.2" customHeight="1" x14ac:dyDescent="0.2">
      <c r="A522" s="67">
        <v>41530</v>
      </c>
      <c r="B522" s="68"/>
      <c r="C522" s="69" t="s">
        <v>349</v>
      </c>
      <c r="D522" s="69">
        <v>937</v>
      </c>
      <c r="E522" s="69" t="s">
        <v>422</v>
      </c>
      <c r="F522" s="70">
        <v>24.37</v>
      </c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J522" s="10"/>
      <c r="AK522" s="10"/>
      <c r="AL522" s="10"/>
      <c r="AN522" s="10"/>
      <c r="AO522" s="10"/>
      <c r="AP522" s="10"/>
      <c r="AQ522" s="10"/>
      <c r="AR522" s="10"/>
      <c r="AS522" s="10"/>
      <c r="AU522" s="10"/>
      <c r="AX522" s="10"/>
    </row>
    <row r="523" spans="1:50" ht="12.2" customHeight="1" x14ac:dyDescent="0.2">
      <c r="A523" s="67">
        <v>41530</v>
      </c>
      <c r="B523" s="68"/>
      <c r="C523" s="69" t="s">
        <v>351</v>
      </c>
      <c r="D523" s="69">
        <v>939</v>
      </c>
      <c r="E523" s="69" t="s">
        <v>418</v>
      </c>
      <c r="F523" s="70">
        <v>705.67</v>
      </c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J523" s="10"/>
      <c r="AK523" s="10"/>
      <c r="AL523" s="10"/>
      <c r="AN523" s="10"/>
      <c r="AO523" s="10"/>
      <c r="AP523" s="10"/>
      <c r="AQ523" s="10"/>
      <c r="AR523" s="10"/>
      <c r="AS523" s="10"/>
      <c r="AU523" s="10"/>
      <c r="AX523" s="10"/>
    </row>
    <row r="524" spans="1:50" ht="12.2" customHeight="1" x14ac:dyDescent="0.2">
      <c r="A524" s="67">
        <v>41534</v>
      </c>
      <c r="B524" s="68"/>
      <c r="C524" s="69" t="s">
        <v>391</v>
      </c>
      <c r="D524" s="69">
        <v>934</v>
      </c>
      <c r="E524" s="69" t="s">
        <v>438</v>
      </c>
      <c r="F524" s="70">
        <v>10065.799999999999</v>
      </c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J524" s="10"/>
      <c r="AK524" s="10"/>
      <c r="AL524" s="10"/>
      <c r="AN524" s="10"/>
      <c r="AO524" s="10"/>
      <c r="AP524" s="10"/>
      <c r="AQ524" s="10"/>
      <c r="AR524" s="10"/>
      <c r="AS524" s="10"/>
      <c r="AU524" s="10"/>
      <c r="AX524" s="10"/>
    </row>
    <row r="525" spans="1:50" ht="12.2" customHeight="1" x14ac:dyDescent="0.2">
      <c r="A525" s="67">
        <v>41534</v>
      </c>
      <c r="B525" s="68"/>
      <c r="C525" s="69" t="s">
        <v>353</v>
      </c>
      <c r="D525" s="69">
        <v>954</v>
      </c>
      <c r="E525" s="69" t="s">
        <v>418</v>
      </c>
      <c r="F525" s="70">
        <v>1057.0999999999999</v>
      </c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J525" s="10"/>
      <c r="AK525" s="10"/>
      <c r="AL525" s="10"/>
      <c r="AN525" s="10"/>
      <c r="AO525" s="10"/>
      <c r="AP525" s="10"/>
      <c r="AQ525" s="10"/>
      <c r="AR525" s="10"/>
      <c r="AS525" s="10"/>
      <c r="AU525" s="10"/>
      <c r="AX525" s="10"/>
    </row>
    <row r="526" spans="1:50" ht="12.2" customHeight="1" x14ac:dyDescent="0.2">
      <c r="A526" s="67">
        <v>41540</v>
      </c>
      <c r="B526" s="68"/>
      <c r="C526" s="69" t="s">
        <v>341</v>
      </c>
      <c r="D526" s="69">
        <v>960</v>
      </c>
      <c r="E526" s="69" t="s">
        <v>419</v>
      </c>
      <c r="F526" s="70">
        <v>7981.25</v>
      </c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J526" s="10"/>
      <c r="AK526" s="10"/>
      <c r="AL526" s="10"/>
      <c r="AN526" s="10"/>
      <c r="AO526" s="10"/>
      <c r="AP526" s="10"/>
      <c r="AQ526" s="10"/>
      <c r="AR526" s="10"/>
      <c r="AS526" s="10"/>
      <c r="AU526" s="10"/>
      <c r="AX526" s="10"/>
    </row>
    <row r="527" spans="1:50" ht="12.2" customHeight="1" x14ac:dyDescent="0.2">
      <c r="A527" s="67">
        <v>41540</v>
      </c>
      <c r="B527" s="68"/>
      <c r="C527" s="69" t="s">
        <v>342</v>
      </c>
      <c r="D527" s="69">
        <v>961</v>
      </c>
      <c r="E527" s="69" t="s">
        <v>419</v>
      </c>
      <c r="F527" s="70">
        <v>3350.24</v>
      </c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J527" s="10"/>
      <c r="AK527" s="10"/>
      <c r="AL527" s="10"/>
      <c r="AN527" s="10"/>
      <c r="AO527" s="10"/>
      <c r="AP527" s="10"/>
      <c r="AQ527" s="10"/>
      <c r="AR527" s="10"/>
      <c r="AS527" s="10"/>
      <c r="AU527" s="10"/>
      <c r="AX527" s="10"/>
    </row>
    <row r="528" spans="1:50" ht="12.2" customHeight="1" x14ac:dyDescent="0.2">
      <c r="A528" s="67">
        <v>41540</v>
      </c>
      <c r="B528" s="68"/>
      <c r="C528" s="69" t="s">
        <v>350</v>
      </c>
      <c r="D528" s="69">
        <v>962</v>
      </c>
      <c r="E528" s="69" t="s">
        <v>423</v>
      </c>
      <c r="F528" s="70">
        <v>366.67</v>
      </c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J528" s="10"/>
      <c r="AK528" s="10"/>
      <c r="AL528" s="10"/>
      <c r="AN528" s="10"/>
      <c r="AO528" s="10"/>
      <c r="AP528" s="10"/>
      <c r="AQ528" s="10"/>
      <c r="AR528" s="10"/>
      <c r="AS528" s="10"/>
      <c r="AU528" s="10"/>
      <c r="AX528" s="10"/>
    </row>
    <row r="529" spans="1:50" ht="12.2" customHeight="1" x14ac:dyDescent="0.2">
      <c r="A529" s="67">
        <v>41547</v>
      </c>
      <c r="B529" s="68"/>
      <c r="C529" s="69" t="s">
        <v>367</v>
      </c>
      <c r="D529" s="69">
        <v>967</v>
      </c>
      <c r="E529" s="69" t="s">
        <v>417</v>
      </c>
      <c r="F529" s="70">
        <v>1440.03</v>
      </c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J529" s="10"/>
      <c r="AK529" s="10"/>
      <c r="AL529" s="10"/>
      <c r="AN529" s="10"/>
      <c r="AO529" s="10"/>
      <c r="AP529" s="10"/>
      <c r="AQ529" s="10"/>
      <c r="AR529" s="10"/>
      <c r="AS529" s="10"/>
      <c r="AU529" s="10"/>
      <c r="AX529" s="10"/>
    </row>
    <row r="530" spans="1:50" ht="14.25" customHeight="1" x14ac:dyDescent="0.2">
      <c r="A530" s="67">
        <v>41547</v>
      </c>
      <c r="B530" s="68"/>
      <c r="C530" s="69" t="s">
        <v>341</v>
      </c>
      <c r="D530" s="69">
        <v>971</v>
      </c>
      <c r="E530" s="69" t="s">
        <v>419</v>
      </c>
      <c r="F530" s="70">
        <v>51095.89</v>
      </c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J530" s="10"/>
      <c r="AK530" s="10"/>
      <c r="AL530" s="10"/>
      <c r="AN530" s="10"/>
      <c r="AO530" s="10"/>
      <c r="AP530" s="10"/>
      <c r="AQ530" s="10"/>
      <c r="AR530" s="10"/>
      <c r="AS530" s="10"/>
      <c r="AU530" s="10"/>
      <c r="AX530" s="10"/>
    </row>
    <row r="531" spans="1:50" ht="14.25" customHeight="1" x14ac:dyDescent="0.2">
      <c r="A531" s="67">
        <v>41547</v>
      </c>
      <c r="B531" s="68"/>
      <c r="C531" s="69" t="s">
        <v>342</v>
      </c>
      <c r="D531" s="69">
        <v>969</v>
      </c>
      <c r="E531" s="69" t="s">
        <v>419</v>
      </c>
      <c r="F531" s="70">
        <v>30623.67</v>
      </c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J531" s="10"/>
      <c r="AK531" s="10"/>
      <c r="AL531" s="10"/>
      <c r="AN531" s="10"/>
      <c r="AO531" s="10"/>
      <c r="AP531" s="10"/>
      <c r="AQ531" s="10"/>
      <c r="AR531" s="10"/>
      <c r="AS531" s="10"/>
      <c r="AU531" s="10"/>
      <c r="AX531" s="10"/>
    </row>
    <row r="532" spans="1:50" ht="12.2" customHeight="1" x14ac:dyDescent="0.2">
      <c r="A532" s="67">
        <v>41547</v>
      </c>
      <c r="B532" s="68"/>
      <c r="C532" s="69" t="s">
        <v>342</v>
      </c>
      <c r="D532" s="69">
        <v>970</v>
      </c>
      <c r="E532" s="69" t="s">
        <v>419</v>
      </c>
      <c r="F532" s="70">
        <v>1760</v>
      </c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J532" s="10"/>
      <c r="AK532" s="10"/>
      <c r="AL532" s="10"/>
      <c r="AN532" s="10"/>
      <c r="AO532" s="10"/>
      <c r="AP532" s="10"/>
      <c r="AQ532" s="10"/>
      <c r="AR532" s="10"/>
      <c r="AS532" s="10"/>
      <c r="AU532" s="10"/>
      <c r="AX532" s="10"/>
    </row>
    <row r="533" spans="1:50" ht="12.2" customHeight="1" x14ac:dyDescent="0.2">
      <c r="A533" s="67">
        <v>41547</v>
      </c>
      <c r="B533" s="68"/>
      <c r="C533" s="69" t="s">
        <v>356</v>
      </c>
      <c r="D533" s="69">
        <v>968</v>
      </c>
      <c r="E533" s="69" t="s">
        <v>426</v>
      </c>
      <c r="F533" s="70">
        <v>5417.31</v>
      </c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J533" s="10"/>
      <c r="AK533" s="10"/>
      <c r="AL533" s="10"/>
      <c r="AN533" s="10"/>
      <c r="AO533" s="10"/>
      <c r="AP533" s="10"/>
      <c r="AQ533" s="10"/>
      <c r="AR533" s="10"/>
      <c r="AS533" s="10"/>
      <c r="AU533" s="10"/>
      <c r="AX533" s="10"/>
    </row>
    <row r="534" spans="1:50" ht="12.2" customHeight="1" x14ac:dyDescent="0.2">
      <c r="A534" s="67">
        <v>41547</v>
      </c>
      <c r="B534" s="68"/>
      <c r="C534" s="69" t="s">
        <v>343</v>
      </c>
      <c r="D534" s="69">
        <v>965</v>
      </c>
      <c r="E534" s="69" t="s">
        <v>420</v>
      </c>
      <c r="F534" s="70">
        <v>226.12</v>
      </c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J534" s="10"/>
      <c r="AK534" s="10"/>
      <c r="AL534" s="10"/>
      <c r="AN534" s="10"/>
      <c r="AO534" s="10"/>
      <c r="AP534" s="10"/>
      <c r="AQ534" s="10"/>
      <c r="AR534" s="10"/>
      <c r="AS534" s="10"/>
      <c r="AU534" s="10"/>
      <c r="AX534" s="10"/>
    </row>
    <row r="535" spans="1:50" ht="12.2" customHeight="1" x14ac:dyDescent="0.2">
      <c r="A535" s="67">
        <v>41547</v>
      </c>
      <c r="B535" s="68"/>
      <c r="C535" s="69" t="s">
        <v>369</v>
      </c>
      <c r="D535" s="69">
        <v>964</v>
      </c>
      <c r="E535" s="69" t="s">
        <v>432</v>
      </c>
      <c r="F535" s="70">
        <v>109.43</v>
      </c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J535" s="10"/>
      <c r="AK535" s="10"/>
      <c r="AL535" s="10"/>
      <c r="AN535" s="10"/>
      <c r="AO535" s="10"/>
      <c r="AP535" s="10"/>
      <c r="AQ535" s="10"/>
      <c r="AR535" s="10"/>
      <c r="AS535" s="10"/>
      <c r="AU535" s="10"/>
      <c r="AX535" s="10"/>
    </row>
    <row r="536" spans="1:50" ht="12.2" customHeight="1" x14ac:dyDescent="0.2">
      <c r="A536" s="67">
        <v>41547</v>
      </c>
      <c r="B536" s="68"/>
      <c r="C536" s="69" t="s">
        <v>345</v>
      </c>
      <c r="D536" s="69">
        <v>972</v>
      </c>
      <c r="E536" s="69" t="s">
        <v>421</v>
      </c>
      <c r="F536" s="70">
        <v>157</v>
      </c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J536" s="10"/>
      <c r="AK536" s="10"/>
      <c r="AL536" s="10"/>
      <c r="AN536" s="10"/>
      <c r="AO536" s="10"/>
      <c r="AP536" s="10"/>
      <c r="AQ536" s="10"/>
      <c r="AR536" s="10"/>
      <c r="AS536" s="10"/>
      <c r="AU536" s="10"/>
      <c r="AX536" s="10"/>
    </row>
    <row r="537" spans="1:50" ht="12.2" customHeight="1" x14ac:dyDescent="0.2">
      <c r="A537" s="67">
        <v>41543</v>
      </c>
      <c r="B537" s="68"/>
      <c r="C537" s="69" t="s">
        <v>347</v>
      </c>
      <c r="D537" s="69">
        <v>966</v>
      </c>
      <c r="E537" s="69" t="s">
        <v>430</v>
      </c>
      <c r="F537" s="70">
        <v>1375</v>
      </c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J537" s="10"/>
      <c r="AK537" s="10"/>
      <c r="AL537" s="10"/>
      <c r="AN537" s="10"/>
      <c r="AO537" s="10"/>
      <c r="AP537" s="10"/>
      <c r="AQ537" s="10"/>
      <c r="AR537" s="10"/>
      <c r="AS537" s="10"/>
      <c r="AU537" s="10"/>
      <c r="AX537" s="10"/>
    </row>
    <row r="539" spans="1:50" ht="16.350000000000001" customHeight="1" x14ac:dyDescent="0.2">
      <c r="E539" s="1" t="s">
        <v>446</v>
      </c>
      <c r="F539" s="2">
        <f>SUM(F233:F538)</f>
        <v>1582342.0100000002</v>
      </c>
    </row>
    <row r="540" spans="1:50" ht="16.350000000000001" customHeight="1" x14ac:dyDescent="0.2">
      <c r="F540" s="2"/>
    </row>
    <row r="541" spans="1:50" ht="16.350000000000001" customHeight="1" x14ac:dyDescent="0.2">
      <c r="F541" s="2"/>
    </row>
    <row r="542" spans="1:50" ht="16.350000000000001" customHeight="1" x14ac:dyDescent="0.2">
      <c r="A542" s="6" t="s">
        <v>460</v>
      </c>
    </row>
    <row r="544" spans="1:50" ht="14.25" customHeight="1" x14ac:dyDescent="0.2">
      <c r="A544" s="13">
        <v>41379</v>
      </c>
      <c r="B544" s="71">
        <v>41380</v>
      </c>
      <c r="C544" s="69" t="s">
        <v>343</v>
      </c>
      <c r="D544" s="72"/>
      <c r="E544" s="69" t="s">
        <v>420</v>
      </c>
      <c r="F544" s="70">
        <v>-1.22</v>
      </c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J544" s="10"/>
      <c r="AK544" s="10"/>
      <c r="AL544" s="10"/>
      <c r="AN544" s="10"/>
      <c r="AO544" s="10"/>
      <c r="AP544" s="10"/>
      <c r="AQ544" s="10"/>
      <c r="AR544" s="10"/>
      <c r="AS544" s="10"/>
      <c r="AU544" s="10"/>
      <c r="AX544" s="10"/>
    </row>
    <row r="545" spans="1:50" ht="12.2" customHeight="1" x14ac:dyDescent="0.2">
      <c r="A545" s="67">
        <v>41445</v>
      </c>
      <c r="B545" s="68">
        <v>41445</v>
      </c>
      <c r="C545" s="69" t="s">
        <v>365</v>
      </c>
      <c r="D545" s="69">
        <v>770</v>
      </c>
      <c r="E545" s="69" t="s">
        <v>433</v>
      </c>
      <c r="F545" s="70">
        <v>-29.48</v>
      </c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J545" s="10"/>
      <c r="AK545" s="10"/>
      <c r="AL545" s="10"/>
      <c r="AN545" s="10"/>
      <c r="AO545" s="10"/>
      <c r="AP545" s="10"/>
      <c r="AQ545" s="10"/>
      <c r="AR545" s="10"/>
      <c r="AS545" s="10"/>
      <c r="AU545" s="10"/>
      <c r="AX545" s="10"/>
    </row>
    <row r="546" spans="1:50" ht="12.2" customHeight="1" x14ac:dyDescent="0.2">
      <c r="A546" s="67">
        <v>41499</v>
      </c>
      <c r="B546" s="68">
        <v>41500</v>
      </c>
      <c r="C546" s="69" t="s">
        <v>352</v>
      </c>
      <c r="D546" s="69"/>
      <c r="E546" s="69" t="s">
        <v>421</v>
      </c>
      <c r="F546" s="70">
        <v>-691.67</v>
      </c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J546" s="10"/>
      <c r="AK546" s="10"/>
      <c r="AL546" s="10"/>
      <c r="AN546" s="10"/>
      <c r="AO546" s="10"/>
      <c r="AP546" s="10"/>
      <c r="AQ546" s="10"/>
      <c r="AR546" s="10"/>
      <c r="AS546" s="10"/>
      <c r="AU546" s="10"/>
      <c r="AX546" s="10"/>
    </row>
    <row r="547" spans="1:50" ht="12.2" customHeight="1" x14ac:dyDescent="0.2">
      <c r="A547" s="67">
        <v>41491</v>
      </c>
      <c r="B547" s="68">
        <v>41491</v>
      </c>
      <c r="C547" s="69" t="s">
        <v>374</v>
      </c>
      <c r="D547" s="69">
        <v>879</v>
      </c>
      <c r="E547" s="69" t="s">
        <v>436</v>
      </c>
      <c r="F547" s="70">
        <v>-4558.92</v>
      </c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J547" s="10"/>
      <c r="AK547" s="10"/>
      <c r="AL547" s="10"/>
      <c r="AN547" s="10"/>
      <c r="AO547" s="10"/>
      <c r="AP547" s="10"/>
      <c r="AQ547" s="10"/>
      <c r="AR547" s="10"/>
      <c r="AS547" s="10"/>
      <c r="AU547" s="10"/>
      <c r="AX547" s="10"/>
    </row>
    <row r="549" spans="1:50" ht="16.350000000000001" customHeight="1" x14ac:dyDescent="0.2">
      <c r="E549" s="1" t="s">
        <v>447</v>
      </c>
      <c r="F549" s="2">
        <f>SUM(F544:F548)</f>
        <v>-5281.29</v>
      </c>
    </row>
    <row r="552" spans="1:50" ht="16.350000000000001" customHeight="1" x14ac:dyDescent="0.2">
      <c r="E552" s="1" t="s">
        <v>448</v>
      </c>
      <c r="F552" s="3">
        <f>F226</f>
        <v>4956438.1400000025</v>
      </c>
    </row>
    <row r="553" spans="1:50" ht="16.350000000000001" customHeight="1" x14ac:dyDescent="0.2">
      <c r="E553" s="1" t="s">
        <v>449</v>
      </c>
      <c r="F553" s="2">
        <f>F539+F549</f>
        <v>1577060.7200000002</v>
      </c>
    </row>
    <row r="555" spans="1:50" ht="16.350000000000001" customHeight="1" x14ac:dyDescent="0.2">
      <c r="E555" s="1" t="s">
        <v>450</v>
      </c>
      <c r="F555" s="3">
        <f>SUM(F552:F554)</f>
        <v>6533498.8600000031</v>
      </c>
    </row>
  </sheetData>
  <mergeCells count="2">
    <mergeCell ref="A1:F1"/>
    <mergeCell ref="A2:F2"/>
  </mergeCells>
  <pageMargins left="0.7" right="0.7" top="0.75" bottom="0.75" header="0.3" footer="0.3"/>
  <pageSetup scale="90" orientation="landscape" r:id="rId1"/>
  <rowBreaks count="1" manualBreakCount="1">
    <brk id="22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NYS Legislative Bill Drafting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Ruhle, Geralyn</dc:creator>
  <cp:lastModifiedBy>Hoffman, Julia</cp:lastModifiedBy>
  <cp:lastPrinted>2013-10-10T16:00:14Z</cp:lastPrinted>
  <dcterms:created xsi:type="dcterms:W3CDTF">2013-10-09T19:16:42Z</dcterms:created>
  <dcterms:modified xsi:type="dcterms:W3CDTF">2019-09-24T18:10:18Z</dcterms:modified>
</cp:coreProperties>
</file>